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731740\Desktop\"/>
    </mc:Choice>
  </mc:AlternateContent>
  <xr:revisionPtr revIDLastSave="0" documentId="13_ncr:1_{C7CC6322-8663-4D9F-98D7-F369C1E9A3B4}" xr6:coauthVersionLast="47" xr6:coauthVersionMax="47" xr10:uidLastSave="{00000000-0000-0000-0000-000000000000}"/>
  <bookViews>
    <workbookView xWindow="28680" yWindow="-120" windowWidth="29040" windowHeight="15720" xr2:uid="{492327AC-DD06-4176-87F2-CA43D6C720EE}"/>
  </bookViews>
  <sheets>
    <sheet name="労務費等内訳明細書" sheetId="5" r:id="rId1"/>
    <sheet name="労務費内訳書" sheetId="10" r:id="rId2"/>
    <sheet name="労務費等内訳明細（注意点記載）" sheetId="7" r:id="rId3"/>
    <sheet name="労務費内訳書（記載例）" sheetId="9" r:id="rId4"/>
    <sheet name="「安全衛生経費率」算出表" sheetId="8" r:id="rId5"/>
  </sheets>
  <definedNames>
    <definedName name="_xlnm.Print_Area" localSheetId="1">労務費内訳書!$A$1:$I$24</definedName>
    <definedName name="_xlnm.Print_Area" localSheetId="3">'労務費内訳書（記載例）'!$A$1:$I$24</definedName>
    <definedName name="工種">#REF!</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7" l="1"/>
  <c r="E24" i="10"/>
  <c r="H23" i="10"/>
  <c r="H22" i="10"/>
  <c r="H21" i="10"/>
  <c r="H20" i="10"/>
  <c r="H19" i="10"/>
  <c r="H18" i="10"/>
  <c r="H17" i="10"/>
  <c r="H16" i="10"/>
  <c r="H15" i="10"/>
  <c r="H14" i="10"/>
  <c r="H13" i="10"/>
  <c r="H12" i="10"/>
  <c r="H11" i="10"/>
  <c r="H10" i="10"/>
  <c r="H9" i="10"/>
  <c r="H8" i="10"/>
  <c r="H7" i="10"/>
  <c r="H6" i="10"/>
  <c r="H5" i="10"/>
  <c r="A5" i="10"/>
  <c r="A6" i="10" s="1"/>
  <c r="A7" i="10" s="1"/>
  <c r="A8" i="10" s="1"/>
  <c r="A9" i="10" s="1"/>
  <c r="A10" i="10" s="1"/>
  <c r="A11" i="10" s="1"/>
  <c r="A12" i="10" s="1"/>
  <c r="A13" i="10" s="1"/>
  <c r="A14" i="10" s="1"/>
  <c r="A15" i="10" s="1"/>
  <c r="A16" i="10" s="1"/>
  <c r="A17" i="10" s="1"/>
  <c r="A18" i="10" s="1"/>
  <c r="A19" i="10" s="1"/>
  <c r="A20" i="10" s="1"/>
  <c r="A21" i="10" s="1"/>
  <c r="A22" i="10" s="1"/>
  <c r="A23" i="10" s="1"/>
  <c r="H4" i="10"/>
  <c r="H24" i="10" s="1"/>
  <c r="I24" i="10" s="1"/>
  <c r="I24" i="9"/>
  <c r="E24" i="9"/>
  <c r="H4" i="9"/>
  <c r="H20" i="9"/>
  <c r="H21" i="9"/>
  <c r="H22" i="9"/>
  <c r="H23" i="9"/>
  <c r="A20" i="9"/>
  <c r="A21" i="9" s="1"/>
  <c r="A22" i="9" s="1"/>
  <c r="A23" i="9" s="1"/>
  <c r="H5" i="9"/>
  <c r="A5" i="9"/>
  <c r="A6" i="9" s="1"/>
  <c r="A7" i="9" s="1"/>
  <c r="A8" i="9" s="1"/>
  <c r="A9" i="9" s="1"/>
  <c r="A10" i="9" s="1"/>
  <c r="A11" i="9" s="1"/>
  <c r="A12" i="9" s="1"/>
  <c r="A13" i="9" s="1"/>
  <c r="A14" i="9" s="1"/>
  <c r="A15" i="9" s="1"/>
  <c r="A16" i="9" s="1"/>
  <c r="A17" i="9" s="1"/>
  <c r="A18" i="9" s="1"/>
  <c r="A19" i="9" s="1"/>
  <c r="H6" i="9"/>
  <c r="H7" i="9"/>
  <c r="H8" i="9"/>
  <c r="H9" i="9"/>
  <c r="H10" i="9"/>
  <c r="H11" i="9"/>
  <c r="H12" i="9"/>
  <c r="H13" i="9"/>
  <c r="H14" i="9"/>
  <c r="H15" i="9"/>
  <c r="H16" i="9"/>
  <c r="H17" i="9"/>
  <c r="H18" i="9"/>
  <c r="H19" i="9"/>
  <c r="H24" i="9" l="1"/>
  <c r="H38" i="8"/>
  <c r="G27" i="7"/>
  <c r="C25" i="7" s="1"/>
  <c r="G23" i="7"/>
  <c r="C17" i="7"/>
  <c r="E31" i="7" s="1"/>
  <c r="C29" i="7" s="1"/>
  <c r="G27" i="5"/>
  <c r="C25" i="5" s="1"/>
  <c r="C17" i="5"/>
  <c r="G23" i="5"/>
  <c r="E23" i="5" l="1"/>
  <c r="E23" i="7"/>
  <c r="C21" i="7" s="1"/>
  <c r="C21" i="5"/>
  <c r="E31" i="5"/>
  <c r="C29" i="5" s="1"/>
  <c r="C37" i="5" l="1"/>
</calcChain>
</file>

<file path=xl/sharedStrings.xml><?xml version="1.0" encoding="utf-8"?>
<sst xmlns="http://schemas.openxmlformats.org/spreadsheetml/2006/main" count="390" uniqueCount="209">
  <si>
    <t>材料費</t>
    <rPh sb="0" eb="3">
      <t>ザイリョウヒ</t>
    </rPh>
    <phoneticPr fontId="23"/>
  </si>
  <si>
    <t>労務費</t>
    <rPh sb="0" eb="3">
      <t>ロウムヒ</t>
    </rPh>
    <phoneticPr fontId="23"/>
  </si>
  <si>
    <t>※現場の技能労働者の賃金の原資に相当する部分を指し、</t>
    <rPh sb="1" eb="3">
      <t>ゲンバ</t>
    </rPh>
    <rPh sb="4" eb="9">
      <t>ギノウロウドウシャ</t>
    </rPh>
    <rPh sb="10" eb="12">
      <t>チンギン</t>
    </rPh>
    <rPh sb="13" eb="15">
      <t>ゲンシ</t>
    </rPh>
    <rPh sb="16" eb="18">
      <t>ソウトウ</t>
    </rPh>
    <rPh sb="20" eb="22">
      <t>ブブン</t>
    </rPh>
    <rPh sb="23" eb="24">
      <t>サ</t>
    </rPh>
    <phoneticPr fontId="23"/>
  </si>
  <si>
    <t>法定福利費（事業主負担分）</t>
    <rPh sb="0" eb="2">
      <t>ホウテイ</t>
    </rPh>
    <rPh sb="2" eb="5">
      <t>フクリヒ</t>
    </rPh>
    <rPh sb="6" eb="9">
      <t>ジギョウヌシ</t>
    </rPh>
    <rPh sb="9" eb="12">
      <t>フタンブン</t>
    </rPh>
    <phoneticPr fontId="23"/>
  </si>
  <si>
    <t>安全衛生経費</t>
    <rPh sb="0" eb="4">
      <t>アンゼンエイセイ</t>
    </rPh>
    <rPh sb="4" eb="6">
      <t>ケイヒ</t>
    </rPh>
    <phoneticPr fontId="23"/>
  </si>
  <si>
    <t>金額（税抜）</t>
    <rPh sb="0" eb="2">
      <t>キンガク</t>
    </rPh>
    <rPh sb="3" eb="5">
      <t>ゼイヌ</t>
    </rPh>
    <phoneticPr fontId="23"/>
  </si>
  <si>
    <t>労務単価(円)</t>
    <rPh sb="0" eb="4">
      <t>ロウムタンカ</t>
    </rPh>
    <rPh sb="5" eb="6">
      <t>エン</t>
    </rPh>
    <phoneticPr fontId="23"/>
  </si>
  <si>
    <t>予定人工数(人)</t>
    <rPh sb="0" eb="2">
      <t>ヨテイ</t>
    </rPh>
    <rPh sb="2" eb="4">
      <t>ニンク</t>
    </rPh>
    <rPh sb="4" eb="5">
      <t>スウ</t>
    </rPh>
    <rPh sb="6" eb="7">
      <t>ニン</t>
    </rPh>
    <phoneticPr fontId="23"/>
  </si>
  <si>
    <t>×</t>
    <phoneticPr fontId="23"/>
  </si>
  <si>
    <t>単価(円/日)</t>
    <rPh sb="0" eb="2">
      <t>タンカ</t>
    </rPh>
    <rPh sb="3" eb="4">
      <t>エン</t>
    </rPh>
    <rPh sb="5" eb="6">
      <t>ニチ</t>
    </rPh>
    <phoneticPr fontId="23"/>
  </si>
  <si>
    <t>充当日数(人･日)</t>
    <rPh sb="0" eb="2">
      <t>ジュウトウ</t>
    </rPh>
    <rPh sb="2" eb="4">
      <t>ニッスウ</t>
    </rPh>
    <rPh sb="5" eb="6">
      <t>ニン</t>
    </rPh>
    <rPh sb="7" eb="8">
      <t>ニチ</t>
    </rPh>
    <phoneticPr fontId="23"/>
  </si>
  <si>
    <t>労務費(円)</t>
    <rPh sb="0" eb="3">
      <t>ロウムヒ</t>
    </rPh>
    <rPh sb="4" eb="5">
      <t>エン</t>
    </rPh>
    <phoneticPr fontId="23"/>
  </si>
  <si>
    <t>単位：円</t>
    <phoneticPr fontId="23"/>
  </si>
  <si>
    <t>法定福利費率</t>
    <rPh sb="0" eb="6">
      <t>ホウテイフクリヒリツ</t>
    </rPh>
    <phoneticPr fontId="23"/>
  </si>
  <si>
    <t>　法定福利費（事業主負担分）等は含まれない</t>
    <rPh sb="1" eb="3">
      <t>ホウテイ</t>
    </rPh>
    <rPh sb="3" eb="6">
      <t>フクリヒ</t>
    </rPh>
    <rPh sb="7" eb="10">
      <t>ジギョウヌシ</t>
    </rPh>
    <rPh sb="10" eb="13">
      <t>フタンブン</t>
    </rPh>
    <rPh sb="14" eb="15">
      <t>トウ</t>
    </rPh>
    <rPh sb="16" eb="17">
      <t>フク</t>
    </rPh>
    <phoneticPr fontId="23"/>
  </si>
  <si>
    <t>・健康保険</t>
    <rPh sb="1" eb="5">
      <t>ケンコウホケン</t>
    </rPh>
    <phoneticPr fontId="23"/>
  </si>
  <si>
    <t>・厚生年金保険</t>
    <rPh sb="1" eb="5">
      <t>コウセイネンキン</t>
    </rPh>
    <rPh sb="5" eb="7">
      <t>ホケン</t>
    </rPh>
    <phoneticPr fontId="23"/>
  </si>
  <si>
    <t>・雇用保険</t>
    <rPh sb="1" eb="3">
      <t>コヨウ</t>
    </rPh>
    <rPh sb="3" eb="5">
      <t>ホケン</t>
    </rPh>
    <phoneticPr fontId="23"/>
  </si>
  <si>
    <t>・子ども子育て拠出金</t>
    <rPh sb="1" eb="2">
      <t>コ</t>
    </rPh>
    <rPh sb="4" eb="6">
      <t>コソダ</t>
    </rPh>
    <rPh sb="7" eb="10">
      <t>キョシュツキン</t>
    </rPh>
    <phoneticPr fontId="23"/>
  </si>
  <si>
    <t>%</t>
    <phoneticPr fontId="23"/>
  </si>
  <si>
    <t>・介護保険</t>
    <rPh sb="1" eb="3">
      <t>カイゴ</t>
    </rPh>
    <rPh sb="3" eb="5">
      <t>ホケン</t>
    </rPh>
    <phoneticPr fontId="23"/>
  </si>
  <si>
    <t>費　　　目</t>
    <rPh sb="0" eb="1">
      <t>ヒ</t>
    </rPh>
    <rPh sb="4" eb="5">
      <t>メ</t>
    </rPh>
    <phoneticPr fontId="23"/>
  </si>
  <si>
    <t>証紙等交付事務を受託していない場合のみ計上する</t>
    <rPh sb="0" eb="2">
      <t>ショウシ</t>
    </rPh>
    <rPh sb="2" eb="3">
      <t>トウ</t>
    </rPh>
    <rPh sb="3" eb="5">
      <t>コウフ</t>
    </rPh>
    <rPh sb="5" eb="7">
      <t>ジム</t>
    </rPh>
    <rPh sb="8" eb="10">
      <t>ジュタク</t>
    </rPh>
    <rPh sb="15" eb="17">
      <t>バアイ</t>
    </rPh>
    <rPh sb="19" eb="21">
      <t>ケイジョウ</t>
    </rPh>
    <phoneticPr fontId="23"/>
  </si>
  <si>
    <t>※個別積み上げによる計上も可とする。（別紙明細添付が必要）</t>
    <rPh sb="1" eb="3">
      <t>コベツ</t>
    </rPh>
    <rPh sb="3" eb="4">
      <t>ツ</t>
    </rPh>
    <rPh sb="5" eb="6">
      <t>ア</t>
    </rPh>
    <rPh sb="10" eb="12">
      <t>ケイジョウ</t>
    </rPh>
    <rPh sb="13" eb="14">
      <t>カ</t>
    </rPh>
    <rPh sb="19" eb="21">
      <t>ベッシ</t>
    </rPh>
    <rPh sb="21" eb="23">
      <t>メイサイ</t>
    </rPh>
    <rPh sb="23" eb="25">
      <t>テンプ</t>
    </rPh>
    <rPh sb="26" eb="28">
      <t>ヒツヨウ</t>
    </rPh>
    <phoneticPr fontId="23"/>
  </si>
  <si>
    <t>※労務単価が複数に跨る場合は、労務費内訳書の作成も可とする。</t>
    <rPh sb="1" eb="5">
      <t>ロウムタンカ</t>
    </rPh>
    <rPh sb="6" eb="8">
      <t>フクスウ</t>
    </rPh>
    <rPh sb="9" eb="10">
      <t>マタガ</t>
    </rPh>
    <rPh sb="11" eb="13">
      <t>バアイ</t>
    </rPh>
    <rPh sb="15" eb="18">
      <t>ロウムヒ</t>
    </rPh>
    <rPh sb="18" eb="21">
      <t>ウチワケショ</t>
    </rPh>
    <rPh sb="22" eb="24">
      <t>サクセイ</t>
    </rPh>
    <rPh sb="25" eb="26">
      <t>カ</t>
    </rPh>
    <phoneticPr fontId="23"/>
  </si>
  <si>
    <t>※建退共掛金は受注者や再下請事業者が加入事業者であり、元請等が</t>
    <rPh sb="1" eb="4">
      <t>ケンタイキョウ</t>
    </rPh>
    <rPh sb="4" eb="6">
      <t>カケキン</t>
    </rPh>
    <rPh sb="7" eb="10">
      <t>ジュチュウシャ</t>
    </rPh>
    <rPh sb="11" eb="12">
      <t>サイ</t>
    </rPh>
    <rPh sb="12" eb="14">
      <t>シタウケ</t>
    </rPh>
    <rPh sb="14" eb="17">
      <t>ジギョウシャ</t>
    </rPh>
    <rPh sb="18" eb="20">
      <t>カニュウ</t>
    </rPh>
    <rPh sb="20" eb="23">
      <t>ジギョウシャ</t>
    </rPh>
    <phoneticPr fontId="23"/>
  </si>
  <si>
    <t>建退共掛金または別途退職金制度に伴う費用</t>
    <rPh sb="0" eb="3">
      <t>ケンタイキョウ</t>
    </rPh>
    <rPh sb="3" eb="5">
      <t>カケキン</t>
    </rPh>
    <rPh sb="8" eb="10">
      <t>ベット</t>
    </rPh>
    <rPh sb="10" eb="13">
      <t>タイショクキン</t>
    </rPh>
    <rPh sb="13" eb="15">
      <t>セイド</t>
    </rPh>
    <rPh sb="16" eb="17">
      <t>トモナ</t>
    </rPh>
    <rPh sb="18" eb="20">
      <t>ヒヨウ</t>
    </rPh>
    <phoneticPr fontId="23"/>
  </si>
  <si>
    <t>安全衛生経費率(％)</t>
    <rPh sb="0" eb="4">
      <t>アンゼンエイセイ</t>
    </rPh>
    <rPh sb="4" eb="7">
      <t>ケイヒリツ</t>
    </rPh>
    <phoneticPr fontId="23"/>
  </si>
  <si>
    <t>労務費等を内訳明示した明細書</t>
    <rPh sb="0" eb="4">
      <t>ロウムヒトウ</t>
    </rPh>
    <rPh sb="5" eb="7">
      <t>ウチワケ</t>
    </rPh>
    <rPh sb="7" eb="9">
      <t>メイジ</t>
    </rPh>
    <rPh sb="11" eb="14">
      <t>メイサイショ</t>
    </rPh>
    <phoneticPr fontId="23"/>
  </si>
  <si>
    <t>（見積金額合計（税抜）のうち、建設業法第20条第1項等により、見積書において特に内訳明示することとされている経費の明細書）</t>
    <phoneticPr fontId="23"/>
  </si>
  <si>
    <t>　上記の５つの経費の額について、受注者が通常必要と認められる額を著しく下回るように見積もること及び注文者が通常必要と認められる額を著しく下回ることとなるように変更依頼することは、</t>
    <rPh sb="1" eb="3">
      <t>ジョウキ</t>
    </rPh>
    <rPh sb="7" eb="9">
      <t>ケイヒ</t>
    </rPh>
    <rPh sb="10" eb="11">
      <t>ガク</t>
    </rPh>
    <rPh sb="16" eb="19">
      <t>ジュチュウシャ</t>
    </rPh>
    <rPh sb="20" eb="22">
      <t>ツウジョウ</t>
    </rPh>
    <rPh sb="22" eb="24">
      <t>ヒツヨウ</t>
    </rPh>
    <rPh sb="25" eb="26">
      <t>ミト</t>
    </rPh>
    <rPh sb="30" eb="31">
      <t>ガク</t>
    </rPh>
    <rPh sb="32" eb="33">
      <t>イチジル</t>
    </rPh>
    <rPh sb="35" eb="37">
      <t>シタマワ</t>
    </rPh>
    <rPh sb="41" eb="43">
      <t>ミツ</t>
    </rPh>
    <rPh sb="47" eb="48">
      <t>オヨ</t>
    </rPh>
    <rPh sb="49" eb="52">
      <t>チュウモンシャ</t>
    </rPh>
    <rPh sb="53" eb="55">
      <t>ツウジョウ</t>
    </rPh>
    <rPh sb="55" eb="57">
      <t>ヒツヨウ</t>
    </rPh>
    <rPh sb="58" eb="59">
      <t>ミト</t>
    </rPh>
    <rPh sb="63" eb="64">
      <t>ガク</t>
    </rPh>
    <rPh sb="65" eb="66">
      <t>イチジル</t>
    </rPh>
    <rPh sb="68" eb="70">
      <t>シタマワ</t>
    </rPh>
    <phoneticPr fontId="23"/>
  </si>
  <si>
    <t>　建設業法第20条第2項、第6項において禁止されています。</t>
    <rPh sb="1" eb="5">
      <t>ケンセツギョウホウ</t>
    </rPh>
    <rPh sb="5" eb="6">
      <t>ダイ</t>
    </rPh>
    <rPh sb="8" eb="9">
      <t>ジョウ</t>
    </rPh>
    <rPh sb="9" eb="10">
      <t>ダイ</t>
    </rPh>
    <rPh sb="11" eb="12">
      <t>コウ</t>
    </rPh>
    <rPh sb="13" eb="14">
      <t>ダイ</t>
    </rPh>
    <rPh sb="15" eb="16">
      <t>コウ</t>
    </rPh>
    <rPh sb="20" eb="22">
      <t>キンシ</t>
    </rPh>
    <phoneticPr fontId="23"/>
  </si>
  <si>
    <t>※労働安全衛生法等に基づく労働災害防止対策に必要な経費を計上する</t>
    <phoneticPr fontId="23"/>
  </si>
  <si>
    <t>　　　　　　　　の部分のみ入力して下さい。</t>
    <rPh sb="9" eb="11">
      <t>ブブン</t>
    </rPh>
    <rPh sb="13" eb="15">
      <t>ニュウリョク</t>
    </rPh>
    <rPh sb="17" eb="18">
      <t>クダ</t>
    </rPh>
    <phoneticPr fontId="23"/>
  </si>
  <si>
    <t>建設技能労働者にかかる「安全衛生経費率」算出表</t>
    <rPh sb="0" eb="2">
      <t>ケンセツ</t>
    </rPh>
    <rPh sb="2" eb="4">
      <t>ギノウ</t>
    </rPh>
    <rPh sb="4" eb="7">
      <t>ロウドウシャ</t>
    </rPh>
    <rPh sb="12" eb="16">
      <t>アンゼンエイセイ</t>
    </rPh>
    <rPh sb="16" eb="19">
      <t>ケイヒリツ</t>
    </rPh>
    <rPh sb="20" eb="23">
      <t>サンシュツヒョウ</t>
    </rPh>
    <phoneticPr fontId="39"/>
  </si>
  <si>
    <t>＜設定条件＞・¥27,000 /日　(普通作業員） 2026/4/1</t>
    <rPh sb="19" eb="24">
      <t>フツウサギョウイン</t>
    </rPh>
    <phoneticPr fontId="39"/>
  </si>
  <si>
    <t>　　　　　　　　　・年間労働日数 ２３４日/年　（令和5年6月16日 CCUSにおけるレベル別年収の公表[国土交通省]より）</t>
    <phoneticPr fontId="39"/>
  </si>
  <si>
    <t>　　　　　　　　　・労働時間８時間/日</t>
    <phoneticPr fontId="39"/>
  </si>
  <si>
    <t>　　　　　　　　　・労働年数は20歳～60歳の40年間と仮定</t>
    <rPh sb="10" eb="12">
      <t>ロウドウ</t>
    </rPh>
    <rPh sb="12" eb="14">
      <t>ネンスウ</t>
    </rPh>
    <rPh sb="17" eb="18">
      <t>サイ</t>
    </rPh>
    <rPh sb="21" eb="22">
      <t>サイ</t>
    </rPh>
    <rPh sb="25" eb="27">
      <t>ネンカン</t>
    </rPh>
    <rPh sb="28" eb="30">
      <t>カテイ</t>
    </rPh>
    <phoneticPr fontId="39"/>
  </si>
  <si>
    <t>Ｎｏ．</t>
    <phoneticPr fontId="39"/>
  </si>
  <si>
    <t>名称</t>
  </si>
  <si>
    <t>金額
（税別）</t>
  </si>
  <si>
    <t>単位</t>
  </si>
  <si>
    <t>単価/年
（税別）</t>
  </si>
  <si>
    <t>摘要</t>
  </si>
  <si>
    <t>備考</t>
  </si>
  <si>
    <t>A</t>
  </si>
  <si>
    <t>保護具の着用等</t>
  </si>
  <si>
    <t/>
  </si>
  <si>
    <t>1</t>
  </si>
  <si>
    <t>保護帽</t>
    <phoneticPr fontId="39"/>
  </si>
  <si>
    <t>耐用年数３年</t>
  </si>
  <si>
    <t>6,400</t>
  </si>
  <si>
    <t>個</t>
  </si>
  <si>
    <t>ABS、PC、PE製（熱可塑性樹脂）：異常が認めれなくても3年以内
FRP製（熱硬化性樹脂）：異常が認めれなくても５年以内
装着体：異常が認めれなくても１年以内</t>
    <rPh sb="37" eb="38">
      <t>セイ</t>
    </rPh>
    <phoneticPr fontId="39"/>
  </si>
  <si>
    <t>2</t>
  </si>
  <si>
    <t>墜落製紙用器具 （フルハーネス型）</t>
  </si>
  <si>
    <t>耐用年数２年</t>
  </si>
  <si>
    <t>30,000</t>
  </si>
  <si>
    <t>使用期限：ハーネス・安全ブロックなど使用開始から3年
ロープ・ランヤード・ストラップなど使用開始から2年</t>
    <phoneticPr fontId="39"/>
  </si>
  <si>
    <t>日本安全帯研究会</t>
  </si>
  <si>
    <t>3</t>
  </si>
  <si>
    <t>保護眼鏡</t>
  </si>
  <si>
    <t>2ケ月/個</t>
  </si>
  <si>
    <t>1,500</t>
  </si>
  <si>
    <t>普及品 使用率20%（1,500×６×20%）</t>
  </si>
  <si>
    <t>4</t>
  </si>
  <si>
    <t>安全靴</t>
  </si>
  <si>
    <t>６か月/足</t>
  </si>
  <si>
    <t>6,000</t>
  </si>
  <si>
    <t>足</t>
  </si>
  <si>
    <t>同上</t>
  </si>
  <si>
    <t>5</t>
  </si>
  <si>
    <t>手袋</t>
  </si>
  <si>
    <t>2週間/双（使用環境・使い方による）</t>
  </si>
  <si>
    <t>1,000</t>
  </si>
  <si>
    <t>双</t>
  </si>
  <si>
    <t>革製手袋</t>
  </si>
  <si>
    <t>6</t>
  </si>
  <si>
    <t>空調服</t>
  </si>
  <si>
    <t>耐用年数２年</t>
    <phoneticPr fontId="39"/>
  </si>
  <si>
    <t>20,000</t>
  </si>
  <si>
    <t>7</t>
  </si>
  <si>
    <t>安全チョッキ</t>
  </si>
  <si>
    <t>３年/枚</t>
    <phoneticPr fontId="39"/>
  </si>
  <si>
    <t>2,000</t>
  </si>
  <si>
    <t>枚</t>
  </si>
  <si>
    <t>8</t>
  </si>
  <si>
    <t>熱中症対策（熱中症飴）</t>
  </si>
  <si>
    <t>7月～9月</t>
  </si>
  <si>
    <t>個/人・日</t>
  </si>
  <si>
    <t>10.9</t>
  </si>
  <si>
    <t>20日×3か月×10.9円</t>
  </si>
  <si>
    <t>B</t>
  </si>
  <si>
    <t>安全衛生教育・作業従事者への技能講習・特別教育</t>
  </si>
  <si>
    <t>9</t>
  </si>
  <si>
    <t>雇い入れ時教育</t>
  </si>
  <si>
    <t>1日間（6時間）</t>
  </si>
  <si>
    <t>回</t>
  </si>
  <si>
    <t>（(公共工事設計労務単価×1日)+受講料）÷40年</t>
  </si>
  <si>
    <t>受講料：中小建設業特別教育協会9,515円</t>
  </si>
  <si>
    <t>10</t>
  </si>
  <si>
    <t>送り出し教育の受講</t>
  </si>
  <si>
    <t>1時間</t>
  </si>
  <si>
    <t>現場毎</t>
  </si>
  <si>
    <t>1回/月</t>
  </si>
  <si>
    <t>公共工事設計労務単価÷8時間×12回/年</t>
  </si>
  <si>
    <t>11</t>
  </si>
  <si>
    <t>新規入場者教育の受講</t>
  </si>
  <si>
    <t>12</t>
  </si>
  <si>
    <t>職長会への参加</t>
  </si>
  <si>
    <t>13</t>
  </si>
  <si>
    <t>災害防止・安全衛生協議会、安全パトロールへの参加</t>
  </si>
  <si>
    <t>14</t>
  </si>
  <si>
    <t>朝礼・KY活動・一斉清掃等</t>
  </si>
  <si>
    <t>20分</t>
  </si>
  <si>
    <t>1回/日</t>
  </si>
  <si>
    <t>公共工事設計労務単価÷8時間×(20/60)×234日</t>
  </si>
  <si>
    <t>15</t>
  </si>
  <si>
    <t>職長・安全衛生責任者教育</t>
  </si>
  <si>
    <t>2日</t>
  </si>
  <si>
    <t>※建設技能者2人に対し1人受講</t>
  </si>
  <si>
    <t>（(公共工事設計労務単価×２日)+受講料）÷40年÷２</t>
  </si>
  <si>
    <t>受講料：中小建設業特別教育協会21,010円</t>
  </si>
  <si>
    <t>16</t>
  </si>
  <si>
    <t>足場の組立等作業主任者技能講習</t>
  </si>
  <si>
    <t>受講料：労働技能講習協会13,800円</t>
  </si>
  <si>
    <t>17</t>
  </si>
  <si>
    <t>型枠支保工の組立等作業主任者技能講習</t>
  </si>
  <si>
    <t>※建設技能者5人に対し1人受講</t>
  </si>
  <si>
    <t>（(公共工事設計労務単価×２日)+受講料）÷40年÷5</t>
  </si>
  <si>
    <t>受講料：建設業労働災害防止協会14,350円</t>
  </si>
  <si>
    <t>18</t>
  </si>
  <si>
    <t>足場組立等特別教育</t>
  </si>
  <si>
    <t>1日</t>
  </si>
  <si>
    <t>（(公共工事設計労務単価×１日)+受講料）÷40年</t>
  </si>
  <si>
    <t>受講料：中小建設業特別教育協会10,505円</t>
  </si>
  <si>
    <t>19</t>
  </si>
  <si>
    <t>フルハーネス型墜落制止用器具特別教育</t>
  </si>
  <si>
    <t>20</t>
  </si>
  <si>
    <t>高所作業者運転特別教育（作業床の高さ10m未満）</t>
  </si>
  <si>
    <t>受講料：労働技能講習協会13,400円</t>
  </si>
  <si>
    <t>21</t>
  </si>
  <si>
    <t>職長等再教育及び安全衛生責任者教育</t>
  </si>
  <si>
    <t>※5年毎に再教育</t>
  </si>
  <si>
    <t>（(公共工事設計労務単価×１日)+受講料）÷40年×8回÷２</t>
  </si>
  <si>
    <t>受講料：労働技能講習協会9,700円</t>
  </si>
  <si>
    <t>22</t>
  </si>
  <si>
    <t>玉掛け技能講習</t>
  </si>
  <si>
    <t>（(公共工事設計労務単価×２日)+受講料）÷40年</t>
  </si>
  <si>
    <t>受講料：東京技能講習協会23,500円</t>
  </si>
  <si>
    <t>23</t>
  </si>
  <si>
    <t>足場点検・記録（組立・完了）（概算3か月毎）</t>
  </si>
  <si>
    <t>2時間</t>
  </si>
  <si>
    <t>※建設技能者5人に対し1人点検</t>
    <phoneticPr fontId="39"/>
  </si>
  <si>
    <t>公共工事設計労務単価÷8時間×2時間×2回÷５×4回/年</t>
  </si>
  <si>
    <t>24</t>
  </si>
  <si>
    <t>機械工具の点検(始業前)</t>
  </si>
  <si>
    <t>10分</t>
  </si>
  <si>
    <t>公共工事設計労務単価÷8時間×(10/60)×234日</t>
  </si>
  <si>
    <t>C</t>
  </si>
  <si>
    <t>健康診断・その他</t>
  </si>
  <si>
    <t>25</t>
  </si>
  <si>
    <t>一般健康診断</t>
  </si>
  <si>
    <t>0.5日</t>
  </si>
  <si>
    <t>定期（年1回毎）</t>
  </si>
  <si>
    <t>（(公共工事設計労務単価×0.5日)+健康診断料）</t>
  </si>
  <si>
    <t>健康診断料9,900円
(ﾚﾝﾄｹﾞﾝ、血液検査、心電図、血圧、身長体重、視力、聴力等）</t>
    <phoneticPr fontId="39"/>
  </si>
  <si>
    <t>26</t>
  </si>
  <si>
    <t>アルコールチェッカー導入費</t>
  </si>
  <si>
    <t>3年/個</t>
  </si>
  <si>
    <t>普及品</t>
  </si>
  <si>
    <t>合 計</t>
  </si>
  <si>
    <t>1年間にかかる一人当たりの安全衛生経費</t>
  </si>
  <si>
    <t>　建設技能労働者年収</t>
    <rPh sb="1" eb="8">
      <t>ケンセツギノウロウドウシャ</t>
    </rPh>
    <rPh sb="8" eb="10">
      <t>ネンシュウ</t>
    </rPh>
    <phoneticPr fontId="39"/>
  </si>
  <si>
    <t>　27,000 × 234日</t>
    <rPh sb="13" eb="14">
      <t>ニチ</t>
    </rPh>
    <phoneticPr fontId="39"/>
  </si>
  <si>
    <t>　公共工事設計労務単価 × 年間労働日数</t>
    <rPh sb="1" eb="7">
      <t>コウキョウコウジセッケイ</t>
    </rPh>
    <rPh sb="7" eb="11">
      <t>ロウムタンカ</t>
    </rPh>
    <rPh sb="14" eb="16">
      <t>ネンカン</t>
    </rPh>
    <rPh sb="16" eb="18">
      <t>ロウドウ</t>
    </rPh>
    <rPh sb="18" eb="20">
      <t>ニッスウ</t>
    </rPh>
    <phoneticPr fontId="39"/>
  </si>
  <si>
    <t>　安全衛生経費率</t>
    <rPh sb="1" eb="5">
      <t>アンゼンエイセイ</t>
    </rPh>
    <rPh sb="5" eb="8">
      <t>ケイヒリツ</t>
    </rPh>
    <phoneticPr fontId="39"/>
  </si>
  <si>
    <t>　（年間にかかる1人当りの安全衛生経費 ÷ 労働者年収 × 100）</t>
    <rPh sb="2" eb="4">
      <t>ネンカン</t>
    </rPh>
    <rPh sb="9" eb="10">
      <t>ニン</t>
    </rPh>
    <rPh sb="10" eb="11">
      <t>アタ</t>
    </rPh>
    <rPh sb="13" eb="17">
      <t>アンゼンエイセイ</t>
    </rPh>
    <rPh sb="17" eb="19">
      <t>ケイヒ</t>
    </rPh>
    <rPh sb="22" eb="25">
      <t>ロウドウシャ</t>
    </rPh>
    <rPh sb="25" eb="27">
      <t>ネンシュウ</t>
    </rPh>
    <phoneticPr fontId="39"/>
  </si>
  <si>
    <t>　労務費に対して</t>
    <rPh sb="1" eb="4">
      <t>ロウムヒ</t>
    </rPh>
    <rPh sb="5" eb="6">
      <t>タイ</t>
    </rPh>
    <phoneticPr fontId="39"/>
  </si>
  <si>
    <t>　670,981 × 6,318,000</t>
    <phoneticPr fontId="39"/>
  </si>
  <si>
    <t>＋</t>
    <phoneticPr fontId="23"/>
  </si>
  <si>
    <t>安全衛生経費(積み上げ分)(円)</t>
    <rPh sb="0" eb="4">
      <t>アンゼンエイセイ</t>
    </rPh>
    <rPh sb="4" eb="6">
      <t>ケイヒ</t>
    </rPh>
    <rPh sb="7" eb="8">
      <t>ツ</t>
    </rPh>
    <rPh sb="9" eb="10">
      <t>ア</t>
    </rPh>
    <rPh sb="11" eb="12">
      <t>ブン</t>
    </rPh>
    <rPh sb="14" eb="15">
      <t>エン</t>
    </rPh>
    <phoneticPr fontId="23"/>
  </si>
  <si>
    <t>労務費　　計</t>
    <rPh sb="0" eb="3">
      <t>ロウムヒ</t>
    </rPh>
    <rPh sb="5" eb="6">
      <t>ケイ</t>
    </rPh>
    <phoneticPr fontId="41"/>
  </si>
  <si>
    <t>人</t>
    <rPh sb="0" eb="1">
      <t>ニン</t>
    </rPh>
    <phoneticPr fontId="41"/>
  </si>
  <si>
    <t>　</t>
    <phoneticPr fontId="42"/>
  </si>
  <si>
    <t>備　　　　　　　　考</t>
    <rPh sb="0" eb="1">
      <t>ソナエ</t>
    </rPh>
    <rPh sb="9" eb="10">
      <t>コウ</t>
    </rPh>
    <phoneticPr fontId="41"/>
  </si>
  <si>
    <t>金　　　額</t>
    <rPh sb="0" eb="1">
      <t>キン</t>
    </rPh>
    <rPh sb="4" eb="5">
      <t>ガク</t>
    </rPh>
    <phoneticPr fontId="41"/>
  </si>
  <si>
    <t>単　　　価</t>
    <rPh sb="0" eb="1">
      <t>タン</t>
    </rPh>
    <rPh sb="4" eb="5">
      <t>アタイ</t>
    </rPh>
    <phoneticPr fontId="41"/>
  </si>
  <si>
    <t>単位</t>
    <rPh sb="0" eb="2">
      <t>タンイ</t>
    </rPh>
    <phoneticPr fontId="41"/>
  </si>
  <si>
    <t>数　　　量</t>
    <rPh sb="0" eb="1">
      <t>カズ</t>
    </rPh>
    <rPh sb="4" eb="5">
      <t>リョウ</t>
    </rPh>
    <phoneticPr fontId="41"/>
  </si>
  <si>
    <t>仕　　　　様</t>
    <rPh sb="0" eb="1">
      <t>ツコウ</t>
    </rPh>
    <rPh sb="5" eb="6">
      <t>サマ</t>
    </rPh>
    <phoneticPr fontId="41"/>
  </si>
  <si>
    <t>名　　　　　　称</t>
    <rPh sb="0" eb="1">
      <t>ナ</t>
    </rPh>
    <rPh sb="7" eb="8">
      <t>ショウ</t>
    </rPh>
    <phoneticPr fontId="41"/>
  </si>
  <si>
    <t>NO.</t>
    <phoneticPr fontId="41"/>
  </si>
  <si>
    <t>労　務　費　内　訳　書</t>
    <rPh sb="0" eb="1">
      <t>ロウ</t>
    </rPh>
    <rPh sb="2" eb="3">
      <t>ツトム</t>
    </rPh>
    <rPh sb="4" eb="5">
      <t>ヒ</t>
    </rPh>
    <rPh sb="6" eb="7">
      <t>ナイ</t>
    </rPh>
    <rPh sb="8" eb="9">
      <t>ワケ</t>
    </rPh>
    <rPh sb="10" eb="11">
      <t>ショ</t>
    </rPh>
    <phoneticPr fontId="41"/>
  </si>
  <si>
    <t>鉄骨工</t>
    <rPh sb="0" eb="3">
      <t>テッコツコウ</t>
    </rPh>
    <phoneticPr fontId="23"/>
  </si>
  <si>
    <t>溶接工</t>
    <rPh sb="0" eb="3">
      <t>ヨウセツコウ</t>
    </rPh>
    <phoneticPr fontId="23"/>
  </si>
  <si>
    <t>塗装工</t>
    <rPh sb="0" eb="3">
      <t>トソウコウ</t>
    </rPh>
    <phoneticPr fontId="23"/>
  </si>
  <si>
    <t>とび工</t>
    <rPh sb="2" eb="3">
      <t>コウ</t>
    </rPh>
    <phoneticPr fontId="23"/>
  </si>
  <si>
    <t>CCUSレベル3 程度</t>
    <rPh sb="9" eb="11">
      <t>テイド</t>
    </rPh>
    <phoneticPr fontId="23"/>
  </si>
  <si>
    <t>CCUSレベル２ 程度</t>
    <rPh sb="9" eb="11">
      <t>テイド</t>
    </rPh>
    <phoneticPr fontId="23"/>
  </si>
  <si>
    <t>CCUSレベル３ 程度</t>
    <rPh sb="9" eb="11">
      <t>テイド</t>
    </rPh>
    <phoneticPr fontId="23"/>
  </si>
  <si>
    <t>普通作業員</t>
    <rPh sb="0" eb="5">
      <t>フツウサギョウイン</t>
    </rPh>
    <phoneticPr fontId="23"/>
  </si>
  <si>
    <t>人</t>
    <rPh sb="0" eb="1">
      <t>ニン</t>
    </rPh>
    <phoneticPr fontId="23"/>
  </si>
  <si>
    <t>合　計</t>
    <rPh sb="0" eb="1">
      <t>ゴウ</t>
    </rPh>
    <rPh sb="2" eb="3">
      <t>ケイ</t>
    </rPh>
    <phoneticPr fontId="23"/>
  </si>
  <si>
    <t>工事名：</t>
    <rPh sb="0" eb="3">
      <t>コウジメイ</t>
    </rPh>
    <phoneticPr fontId="23"/>
  </si>
  <si>
    <t>会社名：</t>
    <rPh sb="0" eb="3">
      <t>カイシャメイ</t>
    </rPh>
    <phoneticPr fontId="23"/>
  </si>
  <si>
    <t>年　　　　月　　　　日</t>
    <rPh sb="0" eb="1">
      <t>ネン</t>
    </rPh>
    <rPh sb="5" eb="6">
      <t>ツキ</t>
    </rPh>
    <rPh sb="10" eb="11">
      <t>ニチ</t>
    </rPh>
    <phoneticPr fontId="23"/>
  </si>
  <si>
    <t>工事内容（工種）：</t>
    <rPh sb="0" eb="2">
      <t>コウジ</t>
    </rPh>
    <rPh sb="2" eb="4">
      <t>ナイヨウ</t>
    </rPh>
    <rPh sb="5" eb="7">
      <t>コウシュ</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</si>
</sst>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_ "/>
    <numFmt numFmtId="178" formatCode="&quot;労&quot;&quot;務&quot;&quot;単&quot;&quot;価&quot;\ \ #,#00&quot;円&quot;"/>
  </numFmts>
  <fonts count="46" x14ac:knownFonts="1">
    <font>
      <sz val="11"/>
      <name val="ＭＳ 明朝"/>
      <family val="1"/>
      <charset val="128"/>
    </font>
    <font>
      <sz val="11"/>
      <color theme="1"/>
      <name val="游ゴシック"/>
      <family val="2"/>
      <charset val="128"/>
      <scheme val="minor"/>
    </font>
    <font>
      <sz val="11"/>
      <color indexed="8"/>
      <name val="ＭＳ Ｐゴシック"/>
      <family val="3"/>
      <charset val="128"/>
    </font>
    <font>
      <sz val="11"/>
      <color indexed="9"/>
      <name val="ＭＳ Ｐゴシック"/>
      <family val="3"/>
      <charset val="128"/>
    </font>
    <font>
      <sz val="10"/>
      <name val="ＭＳ 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明朝"/>
      <family val="1"/>
      <charset val="128"/>
    </font>
    <font>
      <sz val="11"/>
      <name val="BIZ UDPゴシック"/>
      <family val="3"/>
      <charset val="128"/>
    </font>
    <font>
      <sz val="14"/>
      <name val="BIZ UDPゴシック"/>
      <family val="3"/>
      <charset val="128"/>
    </font>
    <font>
      <sz val="8"/>
      <name val="BIZ UDPゴシック"/>
      <family val="3"/>
      <charset val="128"/>
    </font>
    <font>
      <sz val="9"/>
      <name val="BIZ UDPゴシック"/>
      <family val="3"/>
      <charset val="128"/>
    </font>
    <font>
      <sz val="10"/>
      <name val="BIZ UDPゴシック"/>
      <family val="3"/>
      <charset val="128"/>
    </font>
    <font>
      <u/>
      <sz val="8"/>
      <name val="BIZ UDPゴシック"/>
      <family val="3"/>
      <charset val="128"/>
    </font>
    <font>
      <b/>
      <sz val="14"/>
      <name val="BIZ UDPゴシック"/>
      <family val="3"/>
      <charset val="128"/>
    </font>
    <font>
      <sz val="18"/>
      <name val="BIZ UDPゴシック"/>
      <family val="3"/>
      <charset val="128"/>
    </font>
    <font>
      <sz val="14"/>
      <color rgb="FFFF0000"/>
      <name val="BIZ UDPゴシック"/>
      <family val="3"/>
      <charset val="128"/>
    </font>
    <font>
      <u/>
      <sz val="8"/>
      <color rgb="FFFF0000"/>
      <name val="BIZ UDPゴシック"/>
      <family val="3"/>
      <charset val="128"/>
    </font>
    <font>
      <sz val="8"/>
      <color rgb="FFFF0000"/>
      <name val="BIZ UDPゴシック"/>
      <family val="3"/>
      <charset val="128"/>
    </font>
    <font>
      <sz val="20"/>
      <name val="BIZ UDPゴシック"/>
      <family val="3"/>
      <charset val="128"/>
    </font>
    <font>
      <sz val="12"/>
      <name val="BIZ UDPゴシック"/>
      <family val="3"/>
      <charset val="128"/>
    </font>
    <font>
      <sz val="16"/>
      <name val="BIZ UDPゴシック"/>
      <family val="3"/>
      <charset val="128"/>
    </font>
    <font>
      <sz val="16"/>
      <color theme="1"/>
      <name val="BIZ UDPゴシック"/>
      <family val="3"/>
      <charset val="128"/>
    </font>
    <font>
      <sz val="6"/>
      <name val="游ゴシック"/>
      <family val="2"/>
      <charset val="128"/>
      <scheme val="minor"/>
    </font>
    <font>
      <sz val="11"/>
      <color theme="1"/>
      <name val="BIZ UDPゴシック"/>
      <family val="3"/>
      <charset val="128"/>
    </font>
    <font>
      <sz val="6"/>
      <name val="游ゴシック"/>
      <family val="3"/>
      <charset val="128"/>
    </font>
    <font>
      <sz val="6"/>
      <name val="ＭＳ Ｐゴシック"/>
      <family val="3"/>
      <charset val="128"/>
    </font>
    <font>
      <b/>
      <sz val="14"/>
      <color theme="1"/>
      <name val="BIZ UDPゴシック"/>
      <family val="3"/>
      <charset val="128"/>
    </font>
    <font>
      <sz val="10"/>
      <color theme="1"/>
      <name val="BIZ UDPゴシック"/>
      <family val="3"/>
      <charset val="128"/>
    </font>
    <font>
      <sz val="10"/>
      <color rgb="FFFF0000"/>
      <name val="BIZ UDP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double">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right style="double">
        <color indexed="64"/>
      </right>
      <top/>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s>
  <cellStyleXfs count="5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0" borderId="0" applyBorder="0"/>
    <xf numFmtId="0" fontId="4" fillId="0" borderId="0"/>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2"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0" borderId="0">
      <alignment vertical="center"/>
    </xf>
    <xf numFmtId="0" fontId="12" fillId="0" borderId="0"/>
    <xf numFmtId="0" fontId="12" fillId="0" borderId="0"/>
    <xf numFmtId="0" fontId="21" fillId="0" borderId="0"/>
    <xf numFmtId="0" fontId="22" fillId="4" borderId="0" applyNumberFormat="0" applyBorder="0" applyAlignment="0" applyProtection="0">
      <alignment vertical="center"/>
    </xf>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80">
    <xf numFmtId="0" fontId="0" fillId="0" borderId="0" xfId="0">
      <alignment vertical="center"/>
    </xf>
    <xf numFmtId="0" fontId="24" fillId="0" borderId="0" xfId="0" applyFont="1">
      <alignment vertical="center"/>
    </xf>
    <xf numFmtId="0" fontId="24" fillId="0" borderId="0" xfId="0" applyFont="1" applyAlignment="1">
      <alignment horizontal="center" vertical="center"/>
    </xf>
    <xf numFmtId="0" fontId="27" fillId="0" borderId="17" xfId="0" applyFont="1" applyBorder="1">
      <alignment vertical="center"/>
    </xf>
    <xf numFmtId="0" fontId="27" fillId="0" borderId="16" xfId="0" applyFont="1" applyBorder="1">
      <alignment vertical="center"/>
    </xf>
    <xf numFmtId="0" fontId="27" fillId="0" borderId="18" xfId="0" applyFont="1" applyBorder="1">
      <alignment vertical="center"/>
    </xf>
    <xf numFmtId="0" fontId="27" fillId="0" borderId="0" xfId="0" applyFont="1" applyAlignment="1">
      <alignment horizontal="center" vertical="center"/>
    </xf>
    <xf numFmtId="0" fontId="27" fillId="0" borderId="0" xfId="0" applyFont="1">
      <alignment vertical="center"/>
    </xf>
    <xf numFmtId="0" fontId="26" fillId="0" borderId="0" xfId="0" applyFont="1">
      <alignment vertical="center"/>
    </xf>
    <xf numFmtId="0" fontId="28" fillId="0" borderId="0" xfId="0" applyFont="1" applyAlignment="1">
      <alignment horizontal="right" vertical="center"/>
    </xf>
    <xf numFmtId="0" fontId="28" fillId="0" borderId="0" xfId="0" applyFont="1">
      <alignment vertical="center"/>
    </xf>
    <xf numFmtId="38" fontId="26" fillId="0" borderId="10" xfId="49" applyFont="1" applyBorder="1">
      <alignment vertical="center"/>
    </xf>
    <xf numFmtId="10" fontId="28" fillId="0" borderId="0" xfId="50" applyNumberFormat="1" applyFont="1" applyBorder="1">
      <alignment vertical="center"/>
    </xf>
    <xf numFmtId="38" fontId="26" fillId="0" borderId="10" xfId="0" applyNumberFormat="1" applyFont="1" applyBorder="1">
      <alignment vertical="center"/>
    </xf>
    <xf numFmtId="0" fontId="26" fillId="0" borderId="10" xfId="0" applyFont="1" applyBorder="1">
      <alignment vertical="center"/>
    </xf>
    <xf numFmtId="10" fontId="26" fillId="0" borderId="10" xfId="50" applyNumberFormat="1" applyFont="1" applyBorder="1">
      <alignment vertical="center"/>
    </xf>
    <xf numFmtId="0" fontId="24" fillId="0" borderId="0" xfId="0" applyFont="1" applyAlignment="1">
      <alignment horizontal="left" vertical="center"/>
      <extLst>
        <ext xmlns:xfpb="http://schemas.microsoft.com/office/spreadsheetml/2022/featurepropertybag" uri="{C7286773-470A-42A8-94C5-96B5CB345126}">
          <xfpb:xfComplement i="0"/>
        </ext>
      </extLst>
    </xf>
    <xf numFmtId="0" fontId="31" fillId="0" borderId="0" xfId="0" applyFont="1">
      <alignment vertical="center"/>
    </xf>
    <xf numFmtId="0" fontId="35" fillId="0" borderId="0" xfId="0" applyFont="1">
      <alignment vertical="center"/>
    </xf>
    <xf numFmtId="0" fontId="36" fillId="0" borderId="0" xfId="0" applyFont="1">
      <alignment vertical="center"/>
    </xf>
    <xf numFmtId="38" fontId="26" fillId="24" borderId="10" xfId="49" applyFont="1" applyFill="1" applyBorder="1">
      <alignment vertical="center"/>
    </xf>
    <xf numFmtId="0" fontId="26" fillId="24" borderId="10" xfId="0" applyFont="1" applyFill="1" applyBorder="1">
      <alignment vertical="center"/>
    </xf>
    <xf numFmtId="2" fontId="29" fillId="24" borderId="21" xfId="0" applyNumberFormat="1" applyFont="1" applyFill="1" applyBorder="1">
      <alignment vertical="center"/>
    </xf>
    <xf numFmtId="2" fontId="29" fillId="24" borderId="22" xfId="0" applyNumberFormat="1" applyFont="1" applyFill="1" applyBorder="1">
      <alignment vertical="center"/>
    </xf>
    <xf numFmtId="38" fontId="34" fillId="24" borderId="10" xfId="49" applyFont="1" applyFill="1" applyBorder="1">
      <alignment vertical="center"/>
    </xf>
    <xf numFmtId="0" fontId="34" fillId="24" borderId="10" xfId="0" applyFont="1" applyFill="1" applyBorder="1">
      <alignment vertical="center"/>
    </xf>
    <xf numFmtId="2" fontId="33" fillId="24" borderId="21" xfId="0" applyNumberFormat="1" applyFont="1" applyFill="1" applyBorder="1">
      <alignment vertical="center"/>
    </xf>
    <xf numFmtId="2" fontId="33" fillId="24" borderId="22" xfId="0" applyNumberFormat="1" applyFont="1" applyFill="1" applyBorder="1">
      <alignment vertical="center"/>
    </xf>
    <xf numFmtId="0" fontId="38" fillId="0" borderId="0" xfId="54" applyFont="1" applyAlignment="1">
      <alignment horizontal="left" vertical="center"/>
    </xf>
    <xf numFmtId="0" fontId="40" fillId="0" borderId="0" xfId="54" applyFont="1">
      <alignment vertical="center"/>
    </xf>
    <xf numFmtId="0" fontId="40" fillId="0" borderId="0" xfId="54" applyFont="1" applyAlignment="1">
      <alignment horizontal="center" vertical="center"/>
    </xf>
    <xf numFmtId="38" fontId="40" fillId="0" borderId="0" xfId="55" applyFont="1" applyFill="1" applyBorder="1">
      <alignment vertical="center"/>
    </xf>
    <xf numFmtId="0" fontId="40" fillId="0" borderId="0" xfId="54" applyFont="1" applyAlignment="1">
      <alignment horizontal="right" vertical="center"/>
    </xf>
    <xf numFmtId="0" fontId="40" fillId="0" borderId="10" xfId="54" applyFont="1" applyBorder="1" applyAlignment="1">
      <alignment horizontal="center" vertical="center"/>
    </xf>
    <xf numFmtId="0" fontId="40" fillId="0" borderId="23" xfId="54" applyFont="1" applyBorder="1" applyAlignment="1">
      <alignment horizontal="center" vertical="center"/>
    </xf>
    <xf numFmtId="0" fontId="40" fillId="0" borderId="22" xfId="54" applyFont="1" applyBorder="1" applyAlignment="1">
      <alignment horizontal="center" vertical="center"/>
    </xf>
    <xf numFmtId="0" fontId="40" fillId="0" borderId="24" xfId="54" applyFont="1" applyBorder="1" applyAlignment="1">
      <alignment horizontal="center" vertical="center"/>
    </xf>
    <xf numFmtId="38" fontId="40" fillId="0" borderId="10" xfId="55" applyFont="1" applyFill="1" applyBorder="1" applyAlignment="1">
      <alignment horizontal="center" vertical="center"/>
    </xf>
    <xf numFmtId="0" fontId="40" fillId="25" borderId="10" xfId="54" applyFont="1" applyFill="1" applyBorder="1" applyAlignment="1">
      <alignment horizontal="center" vertical="center"/>
    </xf>
    <xf numFmtId="0" fontId="40" fillId="25" borderId="10" xfId="54" applyFont="1" applyFill="1" applyBorder="1">
      <alignment vertical="center"/>
    </xf>
    <xf numFmtId="0" fontId="40" fillId="25" borderId="23" xfId="54" applyFont="1" applyFill="1" applyBorder="1">
      <alignment vertical="center"/>
    </xf>
    <xf numFmtId="0" fontId="40" fillId="25" borderId="22" xfId="54" applyFont="1" applyFill="1" applyBorder="1">
      <alignment vertical="center"/>
    </xf>
    <xf numFmtId="0" fontId="40" fillId="25" borderId="24" xfId="54" applyFont="1" applyFill="1" applyBorder="1">
      <alignment vertical="center"/>
    </xf>
    <xf numFmtId="38" fontId="40" fillId="25" borderId="10" xfId="55" applyFont="1" applyFill="1" applyBorder="1">
      <alignment vertical="center"/>
    </xf>
    <xf numFmtId="0" fontId="40" fillId="25" borderId="10" xfId="54" applyFont="1" applyFill="1" applyBorder="1" applyAlignment="1">
      <alignment horizontal="right" vertical="center"/>
    </xf>
    <xf numFmtId="0" fontId="40" fillId="0" borderId="10" xfId="54" applyFont="1" applyBorder="1">
      <alignment vertical="center"/>
    </xf>
    <xf numFmtId="0" fontId="40" fillId="0" borderId="23" xfId="54" applyFont="1" applyBorder="1">
      <alignment vertical="center"/>
    </xf>
    <xf numFmtId="0" fontId="40" fillId="0" borderId="22" xfId="54" applyFont="1" applyBorder="1">
      <alignment vertical="center"/>
    </xf>
    <xf numFmtId="0" fontId="40" fillId="0" borderId="24" xfId="54" applyFont="1" applyBorder="1">
      <alignment vertical="center"/>
    </xf>
    <xf numFmtId="0" fontId="40" fillId="0" borderId="10" xfId="54" applyFont="1" applyBorder="1" applyAlignment="1">
      <alignment horizontal="right" vertical="center"/>
    </xf>
    <xf numFmtId="38" fontId="40" fillId="0" borderId="10" xfId="55" applyFont="1" applyFill="1" applyBorder="1" applyAlignment="1">
      <alignment horizontal="right" vertical="center"/>
    </xf>
    <xf numFmtId="0" fontId="40" fillId="0" borderId="10" xfId="54" applyFont="1" applyBorder="1" applyAlignment="1">
      <alignment vertical="center" wrapText="1"/>
    </xf>
    <xf numFmtId="0" fontId="40" fillId="24" borderId="10" xfId="54" applyFont="1" applyFill="1" applyBorder="1" applyAlignment="1">
      <alignment horizontal="center" vertical="center"/>
    </xf>
    <xf numFmtId="0" fontId="40" fillId="24" borderId="10" xfId="54" applyFont="1" applyFill="1" applyBorder="1">
      <alignment vertical="center"/>
    </xf>
    <xf numFmtId="0" fontId="40" fillId="24" borderId="23" xfId="54" applyFont="1" applyFill="1" applyBorder="1">
      <alignment vertical="center"/>
    </xf>
    <xf numFmtId="0" fontId="40" fillId="24" borderId="22" xfId="54" applyFont="1" applyFill="1" applyBorder="1">
      <alignment vertical="center"/>
    </xf>
    <xf numFmtId="0" fontId="40" fillId="24" borderId="24" xfId="54" applyFont="1" applyFill="1" applyBorder="1">
      <alignment vertical="center"/>
    </xf>
    <xf numFmtId="0" fontId="40" fillId="24" borderId="10" xfId="54" applyFont="1" applyFill="1" applyBorder="1" applyAlignment="1">
      <alignment horizontal="right" vertical="center"/>
    </xf>
    <xf numFmtId="38" fontId="40" fillId="24" borderId="10" xfId="55" applyFont="1" applyFill="1" applyBorder="1" applyAlignment="1">
      <alignment horizontal="right" vertical="center"/>
    </xf>
    <xf numFmtId="0" fontId="40" fillId="26" borderId="10" xfId="54" applyFont="1" applyFill="1" applyBorder="1" applyAlignment="1">
      <alignment horizontal="center" vertical="center"/>
    </xf>
    <xf numFmtId="0" fontId="40" fillId="26" borderId="10" xfId="54" applyFont="1" applyFill="1" applyBorder="1">
      <alignment vertical="center"/>
    </xf>
    <xf numFmtId="0" fontId="40" fillId="26" borderId="23" xfId="54" applyFont="1" applyFill="1" applyBorder="1">
      <alignment vertical="center"/>
    </xf>
    <xf numFmtId="0" fontId="40" fillId="26" borderId="22" xfId="54" applyFont="1" applyFill="1" applyBorder="1">
      <alignment vertical="center"/>
    </xf>
    <xf numFmtId="0" fontId="40" fillId="26" borderId="24" xfId="54" applyFont="1" applyFill="1" applyBorder="1">
      <alignment vertical="center"/>
    </xf>
    <xf numFmtId="0" fontId="40" fillId="26" borderId="10" xfId="54" applyFont="1" applyFill="1" applyBorder="1" applyAlignment="1">
      <alignment horizontal="right" vertical="center"/>
    </xf>
    <xf numFmtId="38" fontId="40" fillId="26" borderId="10" xfId="55" applyFont="1" applyFill="1" applyBorder="1" applyAlignment="1">
      <alignment horizontal="right" vertical="center"/>
    </xf>
    <xf numFmtId="38" fontId="40" fillId="27" borderId="10" xfId="55" applyFont="1" applyFill="1" applyBorder="1" applyAlignment="1">
      <alignment horizontal="right" vertical="center"/>
    </xf>
    <xf numFmtId="0" fontId="40" fillId="27" borderId="10" xfId="54" applyFont="1" applyFill="1" applyBorder="1">
      <alignment vertical="center"/>
    </xf>
    <xf numFmtId="0" fontId="40" fillId="28" borderId="23" xfId="54" applyFont="1" applyFill="1" applyBorder="1">
      <alignment vertical="center"/>
    </xf>
    <xf numFmtId="0" fontId="40" fillId="28" borderId="22" xfId="54" applyFont="1" applyFill="1" applyBorder="1">
      <alignment vertical="center"/>
    </xf>
    <xf numFmtId="0" fontId="40" fillId="28" borderId="24" xfId="54" applyFont="1" applyFill="1" applyBorder="1">
      <alignment vertical="center"/>
    </xf>
    <xf numFmtId="0" fontId="40" fillId="28" borderId="10" xfId="54" applyFont="1" applyFill="1" applyBorder="1" applyAlignment="1">
      <alignment horizontal="right" vertical="center"/>
    </xf>
    <xf numFmtId="0" fontId="40" fillId="28" borderId="10" xfId="54" applyFont="1" applyFill="1" applyBorder="1" applyAlignment="1">
      <alignment horizontal="center" vertical="center"/>
    </xf>
    <xf numFmtId="0" fontId="40" fillId="28" borderId="10" xfId="54" applyFont="1" applyFill="1" applyBorder="1">
      <alignment vertical="center"/>
    </xf>
    <xf numFmtId="0" fontId="40" fillId="28" borderId="10" xfId="54" applyFont="1" applyFill="1" applyBorder="1" applyAlignment="1">
      <alignment vertical="center" wrapText="1"/>
    </xf>
    <xf numFmtId="38" fontId="40" fillId="0" borderId="10" xfId="49" applyFont="1" applyBorder="1" applyAlignment="1">
      <alignment horizontal="right" vertical="center"/>
    </xf>
    <xf numFmtId="10" fontId="40" fillId="28" borderId="10" xfId="50" applyNumberFormat="1" applyFont="1" applyFill="1" applyBorder="1" applyAlignment="1">
      <alignment horizontal="right" vertical="center"/>
    </xf>
    <xf numFmtId="0" fontId="27" fillId="0" borderId="0" xfId="0" applyFont="1" applyAlignment="1">
      <alignment horizontal="left" vertical="center"/>
    </xf>
    <xf numFmtId="0" fontId="43" fillId="0" borderId="0" xfId="51" applyFont="1" applyAlignment="1">
      <alignment horizontal="center" vertical="center"/>
    </xf>
    <xf numFmtId="0" fontId="44" fillId="0" borderId="0" xfId="51" applyFont="1">
      <alignment vertical="center"/>
    </xf>
    <xf numFmtId="0" fontId="44" fillId="29" borderId="51" xfId="51" applyFont="1" applyFill="1" applyBorder="1" applyAlignment="1">
      <alignment horizontal="center" vertical="center"/>
    </xf>
    <xf numFmtId="0" fontId="44" fillId="29" borderId="50" xfId="51" applyFont="1" applyFill="1" applyBorder="1" applyAlignment="1">
      <alignment horizontal="center" vertical="center"/>
    </xf>
    <xf numFmtId="0" fontId="44" fillId="29" borderId="49" xfId="51" applyFont="1" applyFill="1" applyBorder="1" applyAlignment="1">
      <alignment horizontal="center" vertical="center"/>
    </xf>
    <xf numFmtId="0" fontId="44" fillId="29" borderId="48" xfId="51" applyFont="1" applyFill="1" applyBorder="1" applyAlignment="1">
      <alignment horizontal="center" vertical="center"/>
    </xf>
    <xf numFmtId="0" fontId="44" fillId="29" borderId="47" xfId="51" applyFont="1" applyFill="1" applyBorder="1" applyAlignment="1">
      <alignment horizontal="center" vertical="center"/>
    </xf>
    <xf numFmtId="0" fontId="44" fillId="0" borderId="0" xfId="51" applyFont="1" applyAlignment="1">
      <alignment horizontal="center" vertical="center"/>
    </xf>
    <xf numFmtId="0" fontId="44" fillId="0" borderId="46" xfId="51" applyFont="1" applyBorder="1" applyAlignment="1">
      <alignment horizontal="center" vertical="center"/>
    </xf>
    <xf numFmtId="0" fontId="44" fillId="0" borderId="42" xfId="51" applyFont="1" applyBorder="1" applyAlignment="1">
      <alignment horizontal="left" vertical="center" indent="1"/>
    </xf>
    <xf numFmtId="0" fontId="44" fillId="0" borderId="41" xfId="51" applyFont="1" applyBorder="1" applyAlignment="1">
      <alignment horizontal="left" vertical="center"/>
    </xf>
    <xf numFmtId="0" fontId="44" fillId="0" borderId="36" xfId="51" applyFont="1" applyBorder="1" applyAlignment="1">
      <alignment horizontal="center" vertical="center"/>
    </xf>
    <xf numFmtId="0" fontId="44" fillId="0" borderId="43" xfId="51" applyFont="1" applyBorder="1" applyAlignment="1">
      <alignment horizontal="center" vertical="center"/>
    </xf>
    <xf numFmtId="0" fontId="44" fillId="0" borderId="42" xfId="51" applyFont="1" applyBorder="1">
      <alignment vertical="center"/>
    </xf>
    <xf numFmtId="0" fontId="44" fillId="0" borderId="34" xfId="51" applyFont="1" applyBorder="1" applyAlignment="1">
      <alignment horizontal="center" vertical="center"/>
    </xf>
    <xf numFmtId="0" fontId="44" fillId="0" borderId="39" xfId="51" applyFont="1" applyBorder="1" applyAlignment="1">
      <alignment horizontal="left" vertical="center" indent="1"/>
    </xf>
    <xf numFmtId="0" fontId="44" fillId="0" borderId="38" xfId="51" applyFont="1" applyBorder="1" applyAlignment="1">
      <alignment horizontal="left" vertical="center"/>
    </xf>
    <xf numFmtId="0" fontId="44" fillId="0" borderId="33" xfId="51" applyFont="1" applyBorder="1" applyAlignment="1">
      <alignment horizontal="left" vertical="center" indent="1"/>
    </xf>
    <xf numFmtId="0" fontId="44" fillId="0" borderId="32" xfId="51" applyFont="1" applyBorder="1" applyAlignment="1">
      <alignment horizontal="left" vertical="center"/>
    </xf>
    <xf numFmtId="0" fontId="44" fillId="0" borderId="31" xfId="51" applyFont="1" applyBorder="1">
      <alignment vertical="center"/>
    </xf>
    <xf numFmtId="38" fontId="44" fillId="0" borderId="36" xfId="52" applyFont="1" applyFill="1" applyBorder="1" applyAlignment="1">
      <alignment vertical="center"/>
    </xf>
    <xf numFmtId="38" fontId="44" fillId="0" borderId="37" xfId="52" applyFont="1" applyFill="1" applyBorder="1" applyAlignment="1">
      <alignment vertical="center"/>
    </xf>
    <xf numFmtId="38" fontId="44" fillId="0" borderId="31" xfId="52" applyFont="1" applyFill="1" applyBorder="1" applyAlignment="1">
      <alignment vertical="center"/>
    </xf>
    <xf numFmtId="176" fontId="44" fillId="0" borderId="36" xfId="52" applyNumberFormat="1" applyFont="1" applyFill="1" applyBorder="1" applyAlignment="1">
      <alignment vertical="center"/>
    </xf>
    <xf numFmtId="0" fontId="44" fillId="0" borderId="44" xfId="51" applyFont="1" applyBorder="1">
      <alignment vertical="center"/>
    </xf>
    <xf numFmtId="0" fontId="44" fillId="0" borderId="40" xfId="51" applyFont="1" applyBorder="1">
      <alignment vertical="center"/>
    </xf>
    <xf numFmtId="0" fontId="44" fillId="0" borderId="36" xfId="51" applyFont="1" applyBorder="1">
      <alignment vertical="center"/>
    </xf>
    <xf numFmtId="0" fontId="44" fillId="0" borderId="37" xfId="51" applyFont="1" applyBorder="1">
      <alignment vertical="center"/>
    </xf>
    <xf numFmtId="0" fontId="44" fillId="0" borderId="35" xfId="51" applyFont="1" applyBorder="1">
      <alignment vertical="center"/>
    </xf>
    <xf numFmtId="176" fontId="44" fillId="0" borderId="31" xfId="52" applyNumberFormat="1" applyFont="1" applyFill="1" applyBorder="1" applyAlignment="1">
      <alignment vertical="center"/>
    </xf>
    <xf numFmtId="0" fontId="44" fillId="0" borderId="30" xfId="51" applyFont="1" applyBorder="1">
      <alignment vertical="center"/>
    </xf>
    <xf numFmtId="0" fontId="45" fillId="0" borderId="41" xfId="51" applyFont="1" applyBorder="1" applyAlignment="1">
      <alignment horizontal="left" vertical="center"/>
    </xf>
    <xf numFmtId="38" fontId="45" fillId="0" borderId="36" xfId="52" applyFont="1" applyFill="1" applyBorder="1" applyAlignment="1">
      <alignment vertical="center"/>
    </xf>
    <xf numFmtId="176" fontId="45" fillId="0" borderId="36" xfId="52" applyNumberFormat="1" applyFont="1" applyFill="1" applyBorder="1" applyAlignment="1">
      <alignment vertical="center"/>
    </xf>
    <xf numFmtId="177" fontId="45" fillId="0" borderId="36" xfId="51" applyNumberFormat="1" applyFont="1" applyBorder="1" applyAlignment="1">
      <alignment horizontal="right" vertical="center"/>
    </xf>
    <xf numFmtId="0" fontId="44" fillId="0" borderId="36" xfId="51" applyFont="1" applyBorder="1" applyAlignment="1">
      <alignment horizontal="right" vertical="center"/>
    </xf>
    <xf numFmtId="0" fontId="44" fillId="0" borderId="37" xfId="51" applyFont="1" applyBorder="1" applyAlignment="1">
      <alignment horizontal="right" vertical="center"/>
    </xf>
    <xf numFmtId="0" fontId="44" fillId="0" borderId="31" xfId="51" applyFont="1" applyBorder="1" applyAlignment="1">
      <alignment horizontal="right" vertical="center"/>
    </xf>
    <xf numFmtId="0" fontId="45" fillId="0" borderId="45" xfId="51" applyFont="1" applyBorder="1" applyAlignment="1">
      <alignment vertical="center" wrapText="1"/>
    </xf>
    <xf numFmtId="0" fontId="45" fillId="0" borderId="36" xfId="51" applyFont="1" applyBorder="1" applyAlignment="1">
      <alignment vertical="center" wrapText="1"/>
    </xf>
    <xf numFmtId="0" fontId="45" fillId="0" borderId="36" xfId="51" applyFont="1" applyBorder="1">
      <alignment vertical="center"/>
    </xf>
    <xf numFmtId="0" fontId="44" fillId="0" borderId="26" xfId="51" applyFont="1" applyBorder="1">
      <alignment vertical="center"/>
    </xf>
    <xf numFmtId="0" fontId="44" fillId="0" borderId="26" xfId="51" applyFont="1" applyBorder="1" applyAlignment="1">
      <alignment horizontal="center" vertical="center"/>
    </xf>
    <xf numFmtId="38" fontId="44" fillId="0" borderId="26" xfId="52" applyFont="1" applyFill="1" applyBorder="1" applyAlignment="1">
      <alignment horizontal="right" vertical="center" indent="1"/>
    </xf>
    <xf numFmtId="177" fontId="45" fillId="0" borderId="26" xfId="51" applyNumberFormat="1" applyFont="1" applyBorder="1">
      <alignment vertical="center"/>
    </xf>
    <xf numFmtId="176" fontId="45" fillId="0" borderId="52" xfId="52" applyNumberFormat="1" applyFont="1" applyFill="1" applyBorder="1" applyAlignment="1">
      <alignment vertical="center"/>
    </xf>
    <xf numFmtId="178" fontId="45" fillId="0" borderId="25" xfId="53" applyNumberFormat="1" applyFont="1" applyFill="1" applyBorder="1" applyAlignment="1">
      <alignment horizontal="left" vertical="center" indent="2"/>
    </xf>
    <xf numFmtId="0" fontId="28" fillId="0" borderId="41" xfId="51" applyFont="1" applyBorder="1" applyAlignment="1">
      <alignment horizontal="left" vertical="center"/>
    </xf>
    <xf numFmtId="0" fontId="28" fillId="0" borderId="45" xfId="51" applyFont="1" applyBorder="1" applyAlignment="1">
      <alignment vertical="center" wrapText="1"/>
    </xf>
    <xf numFmtId="177" fontId="28" fillId="0" borderId="36" xfId="51" applyNumberFormat="1" applyFont="1" applyBorder="1" applyAlignment="1">
      <alignment horizontal="right" vertical="center"/>
    </xf>
    <xf numFmtId="0" fontId="28" fillId="0" borderId="36" xfId="51" applyFont="1" applyBorder="1" applyAlignment="1">
      <alignment vertical="center" wrapText="1"/>
    </xf>
    <xf numFmtId="0" fontId="28" fillId="0" borderId="36" xfId="51" applyFont="1" applyBorder="1">
      <alignment vertical="center"/>
    </xf>
    <xf numFmtId="38" fontId="28" fillId="0" borderId="36" xfId="52" applyFont="1" applyFill="1" applyBorder="1" applyAlignment="1">
      <alignment vertical="center"/>
    </xf>
    <xf numFmtId="176" fontId="28" fillId="0" borderId="36" xfId="52" applyNumberFormat="1" applyFont="1" applyFill="1" applyBorder="1" applyAlignment="1">
      <alignment vertical="center"/>
    </xf>
    <xf numFmtId="177" fontId="28" fillId="0" borderId="26" xfId="51" applyNumberFormat="1" applyFont="1" applyBorder="1">
      <alignment vertical="center"/>
    </xf>
    <xf numFmtId="176" fontId="28" fillId="0" borderId="52" xfId="52" applyNumberFormat="1" applyFont="1" applyFill="1" applyBorder="1" applyAlignment="1">
      <alignment vertical="center"/>
    </xf>
    <xf numFmtId="178" fontId="28" fillId="0" borderId="25" xfId="53" applyNumberFormat="1" applyFont="1" applyFill="1" applyBorder="1" applyAlignment="1">
      <alignment horizontal="left" vertical="center" indent="2"/>
    </xf>
    <xf numFmtId="0" fontId="25" fillId="0" borderId="0" xfId="0" applyFont="1" applyAlignment="1">
      <alignment horizontal="right" vertical="center"/>
    </xf>
    <xf numFmtId="0" fontId="25" fillId="0" borderId="21" xfId="0" applyFont="1" applyBorder="1">
      <alignment vertical="center"/>
    </xf>
    <xf numFmtId="0" fontId="25" fillId="0" borderId="0" xfId="0" applyFont="1">
      <alignment vertical="center"/>
    </xf>
    <xf numFmtId="0" fontId="24" fillId="0" borderId="0" xfId="0" applyFont="1" applyAlignment="1">
      <alignment horizontal="right" vertical="center"/>
    </xf>
    <xf numFmtId="0" fontId="30" fillId="0" borderId="12" xfId="0" applyFont="1" applyBorder="1" applyAlignment="1">
      <alignment horizontal="right"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1" xfId="0" applyFont="1" applyBorder="1" applyAlignment="1">
      <alignment horizontal="center" vertical="center"/>
    </xf>
    <xf numFmtId="0" fontId="25" fillId="0" borderId="14" xfId="0" applyFont="1" applyBorder="1" applyAlignment="1">
      <alignment horizontal="center" vertical="center"/>
    </xf>
    <xf numFmtId="0" fontId="30" fillId="0" borderId="0" xfId="0" applyFont="1" applyAlignment="1">
      <alignment horizontal="right" vertical="center"/>
    </xf>
    <xf numFmtId="0" fontId="37" fillId="0" borderId="19" xfId="0" applyFont="1" applyBorder="1" applyAlignment="1">
      <alignment horizontal="left" vertical="center"/>
    </xf>
    <xf numFmtId="0" fontId="37" fillId="0" borderId="17" xfId="0" applyFont="1" applyBorder="1" applyAlignment="1">
      <alignment horizontal="left" vertical="center"/>
    </xf>
    <xf numFmtId="0" fontId="37" fillId="0" borderId="16" xfId="0" applyFont="1" applyBorder="1" applyAlignment="1">
      <alignment horizontal="left" vertical="center"/>
    </xf>
    <xf numFmtId="38" fontId="25" fillId="0" borderId="20" xfId="49" applyFont="1" applyBorder="1" applyAlignment="1">
      <alignment horizontal="right" vertical="center"/>
    </xf>
    <xf numFmtId="38" fontId="25" fillId="0" borderId="12" xfId="49" applyFont="1" applyBorder="1" applyAlignment="1">
      <alignment horizontal="right" vertical="center"/>
    </xf>
    <xf numFmtId="38" fontId="25" fillId="0" borderId="14" xfId="49" applyFont="1" applyBorder="1" applyAlignment="1">
      <alignment horizontal="right" vertical="center"/>
    </xf>
    <xf numFmtId="0" fontId="25" fillId="0" borderId="19" xfId="0" applyFont="1" applyBorder="1" applyAlignment="1">
      <alignment horizontal="left" vertical="center"/>
    </xf>
    <xf numFmtId="0" fontId="25" fillId="0" borderId="17" xfId="0" applyFont="1" applyBorder="1" applyAlignment="1">
      <alignment horizontal="left" vertical="center"/>
    </xf>
    <xf numFmtId="38" fontId="25" fillId="0" borderId="13" xfId="49" applyFont="1" applyBorder="1" applyAlignment="1">
      <alignment horizontal="right" vertical="center"/>
    </xf>
    <xf numFmtId="0" fontId="37" fillId="0" borderId="53" xfId="0" applyFont="1" applyBorder="1">
      <alignment vertical="center"/>
    </xf>
    <xf numFmtId="0" fontId="37" fillId="0" borderId="55" xfId="0" applyFont="1" applyBorder="1">
      <alignment vertical="center"/>
    </xf>
    <xf numFmtId="0" fontId="37" fillId="0" borderId="57" xfId="0" applyFont="1" applyBorder="1">
      <alignment vertical="center"/>
    </xf>
    <xf numFmtId="38" fontId="25" fillId="0" borderId="54" xfId="49" applyFont="1" applyFill="1" applyBorder="1" applyAlignment="1">
      <alignment horizontal="right" vertical="center"/>
    </xf>
    <xf numFmtId="38" fontId="25" fillId="0" borderId="56" xfId="49" applyFont="1" applyFill="1" applyBorder="1" applyAlignment="1">
      <alignment horizontal="right" vertical="center"/>
    </xf>
    <xf numFmtId="38" fontId="25" fillId="0" borderId="58" xfId="49" applyFont="1" applyFill="1" applyBorder="1" applyAlignment="1">
      <alignment horizontal="right" vertical="center"/>
    </xf>
    <xf numFmtId="0" fontId="37" fillId="0" borderId="19" xfId="0" applyFont="1" applyBorder="1">
      <alignment vertical="center"/>
    </xf>
    <xf numFmtId="0" fontId="37" fillId="0" borderId="17" xfId="0" applyFont="1" applyBorder="1">
      <alignment vertical="center"/>
    </xf>
    <xf numFmtId="0" fontId="37" fillId="0" borderId="16" xfId="0" applyFont="1" applyBorder="1">
      <alignment vertical="center"/>
    </xf>
    <xf numFmtId="38" fontId="25" fillId="24" borderId="20" xfId="49" applyFont="1" applyFill="1" applyBorder="1" applyAlignment="1">
      <alignment horizontal="right" vertical="center"/>
    </xf>
    <xf numFmtId="38" fontId="25" fillId="24" borderId="12" xfId="49" applyFont="1" applyFill="1" applyBorder="1" applyAlignment="1">
      <alignment horizontal="right" vertical="center"/>
    </xf>
    <xf numFmtId="38" fontId="25" fillId="24" borderId="14" xfId="49" applyFont="1" applyFill="1" applyBorder="1" applyAlignment="1">
      <alignment horizontal="right" vertical="center"/>
    </xf>
    <xf numFmtId="0" fontId="43" fillId="0" borderId="0" xfId="51" applyFont="1" applyAlignment="1">
      <alignment horizontal="center" vertical="center"/>
    </xf>
    <xf numFmtId="0" fontId="44" fillId="0" borderId="29" xfId="51" applyFont="1" applyBorder="1" applyAlignment="1">
      <alignment horizontal="center" vertical="center"/>
    </xf>
    <xf numFmtId="0" fontId="44" fillId="0" borderId="28" xfId="51" applyFont="1" applyBorder="1" applyAlignment="1">
      <alignment horizontal="center" vertical="center"/>
    </xf>
    <xf numFmtId="0" fontId="44" fillId="0" borderId="27" xfId="51" applyFont="1" applyBorder="1" applyAlignment="1">
      <alignment horizontal="center" vertical="center"/>
    </xf>
    <xf numFmtId="38" fontId="32" fillId="24" borderId="20" xfId="49" applyFont="1" applyFill="1" applyBorder="1" applyAlignment="1">
      <alignment horizontal="right" vertical="center"/>
    </xf>
    <xf numFmtId="38" fontId="32" fillId="24" borderId="12" xfId="49" applyFont="1" applyFill="1" applyBorder="1" applyAlignment="1">
      <alignment horizontal="right" vertical="center"/>
    </xf>
    <xf numFmtId="38" fontId="32" fillId="24" borderId="14" xfId="49" applyFont="1" applyFill="1" applyBorder="1" applyAlignment="1">
      <alignment horizontal="right" vertical="center"/>
    </xf>
    <xf numFmtId="0" fontId="40" fillId="27" borderId="23" xfId="54" applyFont="1" applyFill="1" applyBorder="1" applyAlignment="1">
      <alignment horizontal="center" vertical="center"/>
    </xf>
    <xf numFmtId="0" fontId="40" fillId="27" borderId="22" xfId="54" applyFont="1" applyFill="1" applyBorder="1" applyAlignment="1">
      <alignment horizontal="center" vertical="center"/>
    </xf>
    <xf numFmtId="0" fontId="40" fillId="27" borderId="24" xfId="54" applyFont="1" applyFill="1" applyBorder="1" applyAlignment="1">
      <alignment horizontal="center" vertical="center"/>
    </xf>
    <xf numFmtId="0" fontId="40" fillId="0" borderId="23" xfId="54" applyFont="1" applyBorder="1" applyAlignment="1">
      <alignment horizontal="left" vertical="center"/>
    </xf>
    <xf numFmtId="0" fontId="40" fillId="0" borderId="24" xfId="54" applyFont="1" applyBorder="1" applyAlignment="1">
      <alignment horizontal="left" vertical="center"/>
    </xf>
    <xf numFmtId="0" fontId="40" fillId="28" borderId="23" xfId="54" applyFont="1" applyFill="1" applyBorder="1" applyAlignment="1">
      <alignment horizontal="left" vertical="center"/>
    </xf>
    <xf numFmtId="0" fontId="40" fillId="28" borderId="24" xfId="54"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IBM(401K)" xfId="19" xr:uid="{BD2E6F73-192A-4BE1-9B61-73585984B13E}"/>
    <cellStyle name="J401K" xfId="20" xr:uid="{9428948A-61FD-42EF-B807-7285AE0EF20F}"/>
    <cellStyle name="アクセント 1" xfId="21" builtinId="29" customBuiltin="1"/>
    <cellStyle name="アクセント 2" xfId="22" builtinId="33" customBuiltin="1"/>
    <cellStyle name="アクセント 3" xfId="23" builtinId="37" customBuiltin="1"/>
    <cellStyle name="アクセント 4" xfId="24" builtinId="41" customBuiltin="1"/>
    <cellStyle name="アクセント 5" xfId="25" builtinId="45" customBuiltin="1"/>
    <cellStyle name="アクセント 6" xfId="26" builtinId="49" customBuiltin="1"/>
    <cellStyle name="タイトル" xfId="27" builtinId="15" customBuiltin="1"/>
    <cellStyle name="チェック セル" xfId="28" builtinId="23" customBuiltin="1"/>
    <cellStyle name="どちらでもない" xfId="29" builtinId="28" customBuiltin="1"/>
    <cellStyle name="パーセント" xfId="50" builtinId="5"/>
    <cellStyle name="パーセント 2" xfId="53" xr:uid="{1AB31F5B-3FCA-4AA4-9EDD-1519BDAB67CA}"/>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49" builtinId="6"/>
    <cellStyle name="桁区切り 2" xfId="35" xr:uid="{C7A8FAC7-A7C0-4E96-A445-AD1DCB07C0D7}"/>
    <cellStyle name="桁区切り 3" xfId="52" xr:uid="{9589EC8F-6CCB-401E-9956-D95272714425}"/>
    <cellStyle name="桁区切り 4" xfId="55" xr:uid="{7410FA7E-9B79-43DB-A1A5-8B9B7AA5843B}"/>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ustomBuiltin="1"/>
    <cellStyle name="標準 2" xfId="44" xr:uid="{44F5DCFE-9AEE-4742-830A-9B307239A4D5}"/>
    <cellStyle name="標準 2 2" xfId="45" xr:uid="{2F1929DC-DC72-4EE3-9EAB-2CA20A09F467}"/>
    <cellStyle name="標準 3" xfId="46" xr:uid="{45DFE6F2-6C81-4A2E-8253-1F34151546A3}"/>
    <cellStyle name="標準 4" xfId="51" xr:uid="{EB7E4B99-E3D7-4DF6-A2F5-C62E292E0503}"/>
    <cellStyle name="標準 5" xfId="54" xr:uid="{A91D162F-88D7-40E1-8FD8-6C4C423ED34D}"/>
    <cellStyle name="未定義" xfId="47" xr:uid="{86C324D2-73A6-4DF9-BAF4-294AE732FB57}"/>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7</xdr:col>
      <xdr:colOff>76200</xdr:colOff>
      <xdr:row>20</xdr:row>
      <xdr:rowOff>53975</xdr:rowOff>
    </xdr:from>
    <xdr:to>
      <xdr:col>7</xdr:col>
      <xdr:colOff>142875</xdr:colOff>
      <xdr:row>24</xdr:row>
      <xdr:rowOff>120650</xdr:rowOff>
    </xdr:to>
    <xdr:sp macro="" textlink="">
      <xdr:nvSpPr>
        <xdr:cNvPr id="2" name="左大かっこ 1">
          <a:extLst>
            <a:ext uri="{FF2B5EF4-FFF2-40B4-BE49-F238E27FC236}">
              <a16:creationId xmlns:a16="http://schemas.microsoft.com/office/drawing/2014/main" id="{0E27C71E-6475-444B-A12B-E74831E1B5BD}"/>
            </a:ext>
          </a:extLst>
        </xdr:cNvPr>
        <xdr:cNvSpPr/>
      </xdr:nvSpPr>
      <xdr:spPr>
        <a:xfrm>
          <a:off x="8401050" y="2787650"/>
          <a:ext cx="63500" cy="71755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139700</xdr:colOff>
      <xdr:row>23</xdr:row>
      <xdr:rowOff>139701</xdr:rowOff>
    </xdr:from>
    <xdr:to>
      <xdr:col>6</xdr:col>
      <xdr:colOff>762000</xdr:colOff>
      <xdr:row>25</xdr:row>
      <xdr:rowOff>55563</xdr:rowOff>
    </xdr:to>
    <xdr:sp macro="" textlink="">
      <xdr:nvSpPr>
        <xdr:cNvPr id="3" name="テキスト ボックス 2">
          <a:extLst>
            <a:ext uri="{FF2B5EF4-FFF2-40B4-BE49-F238E27FC236}">
              <a16:creationId xmlns:a16="http://schemas.microsoft.com/office/drawing/2014/main" id="{168E5E77-6E2A-4BAB-B167-FE4EA892F89B}"/>
            </a:ext>
          </a:extLst>
        </xdr:cNvPr>
        <xdr:cNvSpPr txBox="1"/>
      </xdr:nvSpPr>
      <xdr:spPr>
        <a:xfrm>
          <a:off x="6489700" y="3179764"/>
          <a:ext cx="1709738" cy="23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元請等が証紙等を購入</a:t>
          </a:r>
        </a:p>
      </xdr:txBody>
    </xdr:sp>
    <xdr:clientData/>
  </xdr:twoCellAnchor>
  <xdr:twoCellAnchor>
    <xdr:from>
      <xdr:col>4</xdr:col>
      <xdr:colOff>284170</xdr:colOff>
      <xdr:row>9</xdr:row>
      <xdr:rowOff>0</xdr:rowOff>
    </xdr:from>
    <xdr:to>
      <xdr:col>4</xdr:col>
      <xdr:colOff>538170</xdr:colOff>
      <xdr:row>10</xdr:row>
      <xdr:rowOff>0</xdr:rowOff>
    </xdr:to>
    <xdr:sp macro="" textlink="">
      <xdr:nvSpPr>
        <xdr:cNvPr id="4" name="正方形/長方形 3">
          <a:extLst>
            <a:ext uri="{FF2B5EF4-FFF2-40B4-BE49-F238E27FC236}">
              <a16:creationId xmlns:a16="http://schemas.microsoft.com/office/drawing/2014/main" id="{C29B11B5-B3AB-44AF-AD29-D20A289E84FA}"/>
            </a:ext>
          </a:extLst>
        </xdr:cNvPr>
        <xdr:cNvSpPr/>
      </xdr:nvSpPr>
      <xdr:spPr>
        <a:xfrm>
          <a:off x="6634170" y="801688"/>
          <a:ext cx="254000" cy="174625"/>
        </a:xfrm>
        <a:prstGeom prst="rect">
          <a:avLst/>
        </a:prstGeom>
        <a:solidFill>
          <a:schemeClr val="accent6">
            <a:lumMod val="20000"/>
            <a:lumOff val="80000"/>
          </a:schemeClr>
        </a:solidFill>
        <a:ln>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76200</xdr:colOff>
      <xdr:row>20</xdr:row>
      <xdr:rowOff>53975</xdr:rowOff>
    </xdr:from>
    <xdr:to>
      <xdr:col>7</xdr:col>
      <xdr:colOff>142875</xdr:colOff>
      <xdr:row>24</xdr:row>
      <xdr:rowOff>120650</xdr:rowOff>
    </xdr:to>
    <xdr:sp macro="" textlink="">
      <xdr:nvSpPr>
        <xdr:cNvPr id="2" name="左大かっこ 1">
          <a:extLst>
            <a:ext uri="{FF2B5EF4-FFF2-40B4-BE49-F238E27FC236}">
              <a16:creationId xmlns:a16="http://schemas.microsoft.com/office/drawing/2014/main" id="{EE889C32-2109-4516-9136-81E24CDE42BB}"/>
            </a:ext>
          </a:extLst>
        </xdr:cNvPr>
        <xdr:cNvSpPr/>
      </xdr:nvSpPr>
      <xdr:spPr>
        <a:xfrm>
          <a:off x="8401050" y="2654300"/>
          <a:ext cx="63500" cy="717550"/>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206375</xdr:colOff>
      <xdr:row>23</xdr:row>
      <xdr:rowOff>142876</xdr:rowOff>
    </xdr:from>
    <xdr:to>
      <xdr:col>6</xdr:col>
      <xdr:colOff>762000</xdr:colOff>
      <xdr:row>25</xdr:row>
      <xdr:rowOff>55563</xdr:rowOff>
    </xdr:to>
    <xdr:sp macro="" textlink="">
      <xdr:nvSpPr>
        <xdr:cNvPr id="3" name="テキスト ボックス 2">
          <a:extLst>
            <a:ext uri="{FF2B5EF4-FFF2-40B4-BE49-F238E27FC236}">
              <a16:creationId xmlns:a16="http://schemas.microsoft.com/office/drawing/2014/main" id="{4B90FDAE-86A7-4A82-B229-EB331D7DBD25}"/>
            </a:ext>
          </a:extLst>
        </xdr:cNvPr>
        <xdr:cNvSpPr txBox="1"/>
      </xdr:nvSpPr>
      <xdr:spPr>
        <a:xfrm>
          <a:off x="6556375" y="3944939"/>
          <a:ext cx="1643063" cy="230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元請等が証紙等を購入</a:t>
          </a:r>
        </a:p>
      </xdr:txBody>
    </xdr:sp>
    <xdr:clientData/>
  </xdr:twoCellAnchor>
  <xdr:twoCellAnchor>
    <xdr:from>
      <xdr:col>4</xdr:col>
      <xdr:colOff>284170</xdr:colOff>
      <xdr:row>9</xdr:row>
      <xdr:rowOff>0</xdr:rowOff>
    </xdr:from>
    <xdr:to>
      <xdr:col>4</xdr:col>
      <xdr:colOff>538170</xdr:colOff>
      <xdr:row>10</xdr:row>
      <xdr:rowOff>0</xdr:rowOff>
    </xdr:to>
    <xdr:sp macro="" textlink="">
      <xdr:nvSpPr>
        <xdr:cNvPr id="4" name="正方形/長方形 3">
          <a:extLst>
            <a:ext uri="{FF2B5EF4-FFF2-40B4-BE49-F238E27FC236}">
              <a16:creationId xmlns:a16="http://schemas.microsoft.com/office/drawing/2014/main" id="{DB73E56D-D212-4D15-8059-22A6325C6338}"/>
            </a:ext>
          </a:extLst>
        </xdr:cNvPr>
        <xdr:cNvSpPr/>
      </xdr:nvSpPr>
      <xdr:spPr>
        <a:xfrm>
          <a:off x="6637345" y="809625"/>
          <a:ext cx="257175" cy="171450"/>
        </a:xfrm>
        <a:prstGeom prst="rect">
          <a:avLst/>
        </a:prstGeom>
        <a:solidFill>
          <a:schemeClr val="accent6">
            <a:lumMod val="20000"/>
            <a:lumOff val="80000"/>
          </a:schemeClr>
        </a:solidFill>
        <a:ln>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2249490</xdr:colOff>
      <xdr:row>5</xdr:row>
      <xdr:rowOff>190501</xdr:rowOff>
    </xdr:from>
    <xdr:to>
      <xdr:col>2</xdr:col>
      <xdr:colOff>311151</xdr:colOff>
      <xdr:row>15</xdr:row>
      <xdr:rowOff>111126</xdr:rowOff>
    </xdr:to>
    <xdr:sp macro="" textlink="">
      <xdr:nvSpPr>
        <xdr:cNvPr id="5" name="吹き出し: 角を丸めた四角形 4">
          <a:extLst>
            <a:ext uri="{FF2B5EF4-FFF2-40B4-BE49-F238E27FC236}">
              <a16:creationId xmlns:a16="http://schemas.microsoft.com/office/drawing/2014/main" id="{F27C4D91-3EA4-4A94-9537-D7EE38C91379}"/>
            </a:ext>
          </a:extLst>
        </xdr:cNvPr>
        <xdr:cNvSpPr/>
      </xdr:nvSpPr>
      <xdr:spPr>
        <a:xfrm>
          <a:off x="2963865" y="1555751"/>
          <a:ext cx="1808161" cy="1428750"/>
        </a:xfrm>
        <a:prstGeom prst="wedgeRoundRectCallout">
          <a:avLst>
            <a:gd name="adj1" fmla="val 58943"/>
            <a:gd name="adj2" fmla="val 26365"/>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P明朝 Medium" panose="02020500000000000000" pitchFamily="18" charset="-128"/>
              <a:ea typeface="BIZ UDP明朝 Medium" panose="02020500000000000000" pitchFamily="18" charset="-128"/>
            </a:rPr>
            <a:t>材料費は、直接工事費に含まれるものとし、仮設品、リース品は材料費として含まないものとする。ただし、直接仮設工事の足場材リースや山留工事の鋼矢板のリース、型枠工事のコンパネ等は計上の対象とする。</a:t>
          </a:r>
        </a:p>
      </xdr:txBody>
    </xdr:sp>
    <xdr:clientData/>
  </xdr:twoCellAnchor>
  <xdr:twoCellAnchor>
    <xdr:from>
      <xdr:col>3</xdr:col>
      <xdr:colOff>28575</xdr:colOff>
      <xdr:row>7</xdr:row>
      <xdr:rowOff>11112</xdr:rowOff>
    </xdr:from>
    <xdr:to>
      <xdr:col>8</xdr:col>
      <xdr:colOff>87312</xdr:colOff>
      <xdr:row>13</xdr:row>
      <xdr:rowOff>28574</xdr:rowOff>
    </xdr:to>
    <xdr:sp macro="" textlink="">
      <xdr:nvSpPr>
        <xdr:cNvPr id="7" name="吹き出し: 角を丸めた四角形 6">
          <a:extLst>
            <a:ext uri="{FF2B5EF4-FFF2-40B4-BE49-F238E27FC236}">
              <a16:creationId xmlns:a16="http://schemas.microsoft.com/office/drawing/2014/main" id="{E26CD02F-8687-48B9-9C1D-E1C021BCA5E6}"/>
            </a:ext>
          </a:extLst>
        </xdr:cNvPr>
        <xdr:cNvSpPr/>
      </xdr:nvSpPr>
      <xdr:spPr>
        <a:xfrm>
          <a:off x="6267450" y="1630362"/>
          <a:ext cx="2305050" cy="954087"/>
        </a:xfrm>
        <a:prstGeom prst="wedgeRoundRectCallout">
          <a:avLst>
            <a:gd name="adj1" fmla="val -23649"/>
            <a:gd name="adj2" fmla="val 110837"/>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P明朝 Medium" panose="02020500000000000000" pitchFamily="18" charset="-128"/>
              <a:ea typeface="BIZ UDP明朝 Medium" panose="02020500000000000000" pitchFamily="18" charset="-128"/>
            </a:rPr>
            <a:t>職種やレベルが複数にわたる場合は、平均単価を明示。ここに記載された単価が</a:t>
          </a:r>
          <a:r>
            <a:rPr kumimoji="1" lang="en-US" altLang="ja-JP" sz="900">
              <a:solidFill>
                <a:srgbClr val="FF0000"/>
              </a:solidFill>
              <a:latin typeface="BIZ UDP明朝 Medium" panose="02020500000000000000" pitchFamily="18" charset="-128"/>
              <a:ea typeface="BIZ UDP明朝 Medium" panose="02020500000000000000" pitchFamily="18" charset="-128"/>
            </a:rPr>
            <a:t>CCUS</a:t>
          </a:r>
          <a:r>
            <a:rPr kumimoji="1" lang="ja-JP" altLang="en-US" sz="900">
              <a:solidFill>
                <a:srgbClr val="FF0000"/>
              </a:solidFill>
              <a:latin typeface="BIZ UDP明朝 Medium" panose="02020500000000000000" pitchFamily="18" charset="-128"/>
              <a:ea typeface="BIZ UDP明朝 Medium" panose="02020500000000000000" pitchFamily="18" charset="-128"/>
            </a:rPr>
            <a:t>のレベル別年収のレベル２の標準値を下回ると労務費ダンピングとみなされる恐れがある。</a:t>
          </a:r>
        </a:p>
      </xdr:txBody>
    </xdr:sp>
    <xdr:clientData/>
  </xdr:twoCellAnchor>
  <xdr:twoCellAnchor>
    <xdr:from>
      <xdr:col>7</xdr:col>
      <xdr:colOff>122237</xdr:colOff>
      <xdr:row>10</xdr:row>
      <xdr:rowOff>120650</xdr:rowOff>
    </xdr:from>
    <xdr:to>
      <xdr:col>10</xdr:col>
      <xdr:colOff>125412</xdr:colOff>
      <xdr:row>18</xdr:row>
      <xdr:rowOff>15876</xdr:rowOff>
    </xdr:to>
    <xdr:sp macro="" textlink="">
      <xdr:nvSpPr>
        <xdr:cNvPr id="8" name="吹き出し: 角を丸めた四角形 7">
          <a:extLst>
            <a:ext uri="{FF2B5EF4-FFF2-40B4-BE49-F238E27FC236}">
              <a16:creationId xmlns:a16="http://schemas.microsoft.com/office/drawing/2014/main" id="{DFAC9E80-C799-4DB5-A4A9-93AC3C80C9E8}"/>
            </a:ext>
          </a:extLst>
        </xdr:cNvPr>
        <xdr:cNvSpPr/>
      </xdr:nvSpPr>
      <xdr:spPr>
        <a:xfrm>
          <a:off x="8448675" y="2200275"/>
          <a:ext cx="1606550" cy="1165226"/>
        </a:xfrm>
        <a:prstGeom prst="wedgeRoundRectCallout">
          <a:avLst>
            <a:gd name="adj1" fmla="val -56775"/>
            <a:gd name="adj2" fmla="val 39608"/>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P明朝 Medium" panose="02020500000000000000" pitchFamily="18" charset="-128"/>
              <a:ea typeface="BIZ UDP明朝 Medium" panose="02020500000000000000" pitchFamily="18" charset="-128"/>
            </a:rPr>
            <a:t>記載された人工数が、見積条件確認書によって指示された工期に基づいたものであるか、適切な歩掛に基づいて算定されたものであるか確認すること。</a:t>
          </a:r>
        </a:p>
      </xdr:txBody>
    </xdr:sp>
    <xdr:clientData/>
  </xdr:twoCellAnchor>
  <xdr:twoCellAnchor>
    <xdr:from>
      <xdr:col>1</xdr:col>
      <xdr:colOff>2559050</xdr:colOff>
      <xdr:row>20</xdr:row>
      <xdr:rowOff>11112</xdr:rowOff>
    </xdr:from>
    <xdr:to>
      <xdr:col>2</xdr:col>
      <xdr:colOff>415926</xdr:colOff>
      <xdr:row>24</xdr:row>
      <xdr:rowOff>0</xdr:rowOff>
    </xdr:to>
    <xdr:sp macro="" textlink="">
      <xdr:nvSpPr>
        <xdr:cNvPr id="9" name="吹き出し: 角を丸めた四角形 8">
          <a:extLst>
            <a:ext uri="{FF2B5EF4-FFF2-40B4-BE49-F238E27FC236}">
              <a16:creationId xmlns:a16="http://schemas.microsoft.com/office/drawing/2014/main" id="{3B809B41-DA7A-45C7-B77F-DA01F1B97CF1}"/>
            </a:ext>
          </a:extLst>
        </xdr:cNvPr>
        <xdr:cNvSpPr/>
      </xdr:nvSpPr>
      <xdr:spPr>
        <a:xfrm>
          <a:off x="3273425" y="3336925"/>
          <a:ext cx="1603376" cy="623888"/>
        </a:xfrm>
        <a:prstGeom prst="wedgeRoundRectCallout">
          <a:avLst>
            <a:gd name="adj1" fmla="val 140367"/>
            <a:gd name="adj2" fmla="val 60815"/>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P明朝 Medium" panose="02020500000000000000" pitchFamily="18" charset="-128"/>
              <a:ea typeface="BIZ UDP明朝 Medium" panose="02020500000000000000" pitchFamily="18" charset="-128"/>
            </a:rPr>
            <a:t>自社で建退協証紙を負担する場合は、チェックボックスのチェックを外す。</a:t>
          </a:r>
        </a:p>
      </xdr:txBody>
    </xdr:sp>
    <xdr:clientData/>
  </xdr:twoCellAnchor>
  <xdr:twoCellAnchor>
    <xdr:from>
      <xdr:col>1</xdr:col>
      <xdr:colOff>3454400</xdr:colOff>
      <xdr:row>25</xdr:row>
      <xdr:rowOff>134937</xdr:rowOff>
    </xdr:from>
    <xdr:to>
      <xdr:col>2</xdr:col>
      <xdr:colOff>788988</xdr:colOff>
      <xdr:row>29</xdr:row>
      <xdr:rowOff>134937</xdr:rowOff>
    </xdr:to>
    <xdr:sp macro="" textlink="">
      <xdr:nvSpPr>
        <xdr:cNvPr id="6" name="吹き出し: 角を丸めた四角形 5">
          <a:extLst>
            <a:ext uri="{FF2B5EF4-FFF2-40B4-BE49-F238E27FC236}">
              <a16:creationId xmlns:a16="http://schemas.microsoft.com/office/drawing/2014/main" id="{0C982FB4-7CD1-41AF-8748-96850B904B4B}"/>
            </a:ext>
          </a:extLst>
        </xdr:cNvPr>
        <xdr:cNvSpPr/>
      </xdr:nvSpPr>
      <xdr:spPr>
        <a:xfrm>
          <a:off x="4168775" y="4254500"/>
          <a:ext cx="1081088" cy="635000"/>
        </a:xfrm>
        <a:prstGeom prst="wedgeRoundRectCallout">
          <a:avLst>
            <a:gd name="adj1" fmla="val 72028"/>
            <a:gd name="adj2" fmla="val -24034"/>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P明朝 Medium" panose="02020500000000000000" pitchFamily="18" charset="-128"/>
              <a:ea typeface="BIZ UDP明朝 Medium" panose="02020500000000000000" pitchFamily="18" charset="-128"/>
            </a:rPr>
            <a:t>西松が証紙を支給する場合は、金額は</a:t>
          </a:r>
          <a:r>
            <a:rPr kumimoji="1" lang="en-US" altLang="ja-JP" sz="900">
              <a:solidFill>
                <a:srgbClr val="FF0000"/>
              </a:solidFill>
              <a:latin typeface="BIZ UDP明朝 Medium" panose="02020500000000000000" pitchFamily="18" charset="-128"/>
              <a:ea typeface="BIZ UDP明朝 Medium" panose="02020500000000000000" pitchFamily="18" charset="-128"/>
            </a:rPr>
            <a:t>0</a:t>
          </a:r>
          <a:r>
            <a:rPr kumimoji="1" lang="ja-JP" altLang="en-US" sz="900">
              <a:solidFill>
                <a:srgbClr val="FF0000"/>
              </a:solidFill>
              <a:latin typeface="BIZ UDP明朝 Medium" panose="02020500000000000000" pitchFamily="18" charset="-128"/>
              <a:ea typeface="BIZ UDP明朝 Medium" panose="02020500000000000000" pitchFamily="18" charset="-128"/>
            </a:rPr>
            <a:t>円となる。</a:t>
          </a:r>
        </a:p>
      </xdr:txBody>
    </xdr:sp>
    <xdr:clientData/>
  </xdr:twoCellAnchor>
  <xdr:twoCellAnchor>
    <xdr:from>
      <xdr:col>8</xdr:col>
      <xdr:colOff>68262</xdr:colOff>
      <xdr:row>25</xdr:row>
      <xdr:rowOff>79373</xdr:rowOff>
    </xdr:from>
    <xdr:to>
      <xdr:col>10</xdr:col>
      <xdr:colOff>7937</xdr:colOff>
      <xdr:row>28</xdr:row>
      <xdr:rowOff>79375</xdr:rowOff>
    </xdr:to>
    <xdr:sp macro="" textlink="">
      <xdr:nvSpPr>
        <xdr:cNvPr id="10" name="吹き出し: 角を丸めた四角形 9">
          <a:extLst>
            <a:ext uri="{FF2B5EF4-FFF2-40B4-BE49-F238E27FC236}">
              <a16:creationId xmlns:a16="http://schemas.microsoft.com/office/drawing/2014/main" id="{D6C45E4B-2122-4B9F-ACE6-6E263C70E7B5}"/>
            </a:ext>
          </a:extLst>
        </xdr:cNvPr>
        <xdr:cNvSpPr/>
      </xdr:nvSpPr>
      <xdr:spPr>
        <a:xfrm>
          <a:off x="8553450" y="4198936"/>
          <a:ext cx="1384300" cy="476252"/>
        </a:xfrm>
        <a:prstGeom prst="wedgeRoundRectCallout">
          <a:avLst>
            <a:gd name="adj1" fmla="val -72949"/>
            <a:gd name="adj2" fmla="val 64443"/>
            <a:gd name="adj3" fmla="val 1666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latin typeface="BIZ UDP明朝 Medium" panose="02020500000000000000" pitchFamily="18" charset="-128"/>
              <a:ea typeface="BIZ UDP明朝 Medium" panose="02020500000000000000" pitchFamily="18" charset="-128"/>
            </a:rPr>
            <a:t>別紙「算出表」から算定された率を計上する。</a:t>
          </a:r>
        </a:p>
      </xdr:txBody>
    </xdr:sp>
    <xdr:clientData/>
  </xdr:twoCellAnchor>
  <xdr:twoCellAnchor>
    <xdr:from>
      <xdr:col>4</xdr:col>
      <xdr:colOff>30160</xdr:colOff>
      <xdr:row>34</xdr:row>
      <xdr:rowOff>34925</xdr:rowOff>
    </xdr:from>
    <xdr:to>
      <xdr:col>12</xdr:col>
      <xdr:colOff>547687</xdr:colOff>
      <xdr:row>47</xdr:row>
      <xdr:rowOff>28575</xdr:rowOff>
    </xdr:to>
    <xdr:sp macro="" textlink="">
      <xdr:nvSpPr>
        <xdr:cNvPr id="12" name="四角形: 角を丸くする 11">
          <a:extLst>
            <a:ext uri="{FF2B5EF4-FFF2-40B4-BE49-F238E27FC236}">
              <a16:creationId xmlns:a16="http://schemas.microsoft.com/office/drawing/2014/main" id="{F480E264-8FF7-C367-A467-9D8631CC5D79}"/>
            </a:ext>
          </a:extLst>
        </xdr:cNvPr>
        <xdr:cNvSpPr/>
      </xdr:nvSpPr>
      <xdr:spPr>
        <a:xfrm>
          <a:off x="6380160" y="5940425"/>
          <a:ext cx="4954590" cy="2009775"/>
        </a:xfrm>
        <a:prstGeom prst="roundRect">
          <a:avLst/>
        </a:prstGeom>
        <a:solidFill>
          <a:schemeClr val="bg1"/>
        </a:solidFill>
        <a:ln>
          <a:solidFill>
            <a:srgbClr val="0070C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各種保険の料率について</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（雇用保険）</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厚生労働省にて決定。事業の種類、年度によって料率が異なる。建設事業の令和</a:t>
          </a:r>
          <a:r>
            <a:rPr kumimoji="1" lang="en-US" altLang="ja-JP" sz="800" b="1">
              <a:solidFill>
                <a:srgbClr val="0070C0"/>
              </a:solidFill>
              <a:latin typeface="BIZ UDPゴシック" panose="020B0400000000000000" pitchFamily="50" charset="-128"/>
              <a:ea typeface="BIZ UDPゴシック" panose="020B0400000000000000" pitchFamily="50" charset="-128"/>
            </a:rPr>
            <a:t>8</a:t>
          </a:r>
          <a:r>
            <a:rPr kumimoji="1" lang="ja-JP" altLang="en-US" sz="800" b="1">
              <a:solidFill>
                <a:srgbClr val="0070C0"/>
              </a:solidFill>
              <a:latin typeface="BIZ UDPゴシック" panose="020B0400000000000000" pitchFamily="50" charset="-128"/>
              <a:ea typeface="BIZ UDPゴシック" panose="020B0400000000000000" pitchFamily="50" charset="-128"/>
            </a:rPr>
            <a:t>年度の料率は</a:t>
          </a:r>
          <a:r>
            <a:rPr kumimoji="1" lang="en-US" altLang="ja-JP" sz="800" b="1">
              <a:solidFill>
                <a:srgbClr val="0070C0"/>
              </a:solidFill>
              <a:latin typeface="BIZ UDPゴシック" panose="020B0400000000000000" pitchFamily="50" charset="-128"/>
              <a:ea typeface="BIZ UDPゴシック" panose="020B0400000000000000" pitchFamily="50" charset="-128"/>
            </a:rPr>
            <a:t>1.05</a:t>
          </a:r>
          <a:r>
            <a:rPr kumimoji="1" lang="ja-JP" altLang="en-US" sz="800" b="1">
              <a:solidFill>
                <a:srgbClr val="0070C0"/>
              </a:solidFill>
              <a:latin typeface="BIZ UDPゴシック" panose="020B0400000000000000" pitchFamily="50" charset="-128"/>
              <a:ea typeface="BIZ UDPゴシック" panose="020B0400000000000000" pitchFamily="50" charset="-128"/>
            </a:rPr>
            <a:t>％。ちなみに令和</a:t>
          </a:r>
          <a:r>
            <a:rPr kumimoji="1" lang="en-US" altLang="ja-JP" sz="800" b="1">
              <a:solidFill>
                <a:srgbClr val="0070C0"/>
              </a:solidFill>
              <a:latin typeface="BIZ UDPゴシック" panose="020B0400000000000000" pitchFamily="50" charset="-128"/>
              <a:ea typeface="BIZ UDPゴシック" panose="020B0400000000000000" pitchFamily="50" charset="-128"/>
            </a:rPr>
            <a:t>7</a:t>
          </a:r>
          <a:r>
            <a:rPr kumimoji="1" lang="ja-JP" altLang="en-US" sz="800" b="1">
              <a:solidFill>
                <a:srgbClr val="0070C0"/>
              </a:solidFill>
              <a:latin typeface="BIZ UDPゴシック" panose="020B0400000000000000" pitchFamily="50" charset="-128"/>
              <a:ea typeface="BIZ UDPゴシック" panose="020B0400000000000000" pitchFamily="50" charset="-128"/>
            </a:rPr>
            <a:t>年度は</a:t>
          </a:r>
          <a:r>
            <a:rPr kumimoji="1" lang="en-US" altLang="ja-JP" sz="800" b="1">
              <a:solidFill>
                <a:srgbClr val="0070C0"/>
              </a:solidFill>
              <a:latin typeface="BIZ UDPゴシック" panose="020B0400000000000000" pitchFamily="50" charset="-128"/>
              <a:ea typeface="BIZ UDPゴシック" panose="020B0400000000000000" pitchFamily="50" charset="-128"/>
            </a:rPr>
            <a:t>1.1</a:t>
          </a:r>
          <a:r>
            <a:rPr kumimoji="1" lang="ja-JP" altLang="en-US" sz="800" b="1">
              <a:solidFill>
                <a:srgbClr val="0070C0"/>
              </a:solidFill>
              <a:latin typeface="BIZ UDPゴシック" panose="020B0400000000000000" pitchFamily="50" charset="-128"/>
              <a:ea typeface="BIZ UDPゴシック" panose="020B0400000000000000" pitchFamily="50" charset="-128"/>
            </a:rPr>
            <a:t>％</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（健康保険）</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会社員であれば保険料は労使で折半され、加入する健康保険組合や都道府県で異なる。</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協会けんぽであれば約</a:t>
          </a:r>
          <a:r>
            <a:rPr kumimoji="1" lang="en-US" altLang="ja-JP" sz="800" b="1">
              <a:solidFill>
                <a:srgbClr val="0070C0"/>
              </a:solidFill>
              <a:latin typeface="BIZ UDPゴシック" panose="020B0400000000000000" pitchFamily="50" charset="-128"/>
              <a:ea typeface="BIZ UDPゴシック" panose="020B0400000000000000" pitchFamily="50" charset="-128"/>
            </a:rPr>
            <a:t>9</a:t>
          </a:r>
          <a:r>
            <a:rPr kumimoji="1" lang="ja-JP" altLang="en-US" sz="800" b="1">
              <a:solidFill>
                <a:srgbClr val="0070C0"/>
              </a:solidFill>
              <a:latin typeface="BIZ UDPゴシック" panose="020B0400000000000000" pitchFamily="50" charset="-128"/>
              <a:ea typeface="BIZ UDPゴシック" panose="020B0400000000000000" pitchFamily="50" charset="-128"/>
            </a:rPr>
            <a:t>％～</a:t>
          </a:r>
          <a:r>
            <a:rPr kumimoji="1" lang="en-US" altLang="ja-JP" sz="800" b="1">
              <a:solidFill>
                <a:srgbClr val="0070C0"/>
              </a:solidFill>
              <a:latin typeface="BIZ UDPゴシック" panose="020B0400000000000000" pitchFamily="50" charset="-128"/>
              <a:ea typeface="BIZ UDPゴシック" panose="020B0400000000000000" pitchFamily="50" charset="-128"/>
            </a:rPr>
            <a:t>10.5</a:t>
          </a:r>
          <a:r>
            <a:rPr kumimoji="1" lang="ja-JP" altLang="en-US" sz="800" b="1">
              <a:solidFill>
                <a:srgbClr val="0070C0"/>
              </a:solidFill>
              <a:latin typeface="BIZ UDPゴシック" panose="020B0400000000000000" pitchFamily="50" charset="-128"/>
              <a:ea typeface="BIZ UDPゴシック" panose="020B0400000000000000" pitchFamily="50" charset="-128"/>
            </a:rPr>
            <a:t>％、健康保険組合であれば約</a:t>
          </a:r>
          <a:r>
            <a:rPr kumimoji="1" lang="en-US" altLang="ja-JP" sz="800" b="1">
              <a:solidFill>
                <a:srgbClr val="0070C0"/>
              </a:solidFill>
              <a:latin typeface="BIZ UDPゴシック" panose="020B0400000000000000" pitchFamily="50" charset="-128"/>
              <a:ea typeface="BIZ UDPゴシック" panose="020B0400000000000000" pitchFamily="50" charset="-128"/>
            </a:rPr>
            <a:t>7</a:t>
          </a:r>
          <a:r>
            <a:rPr kumimoji="1" lang="ja-JP" altLang="en-US" sz="800" b="1">
              <a:solidFill>
                <a:srgbClr val="0070C0"/>
              </a:solidFill>
              <a:latin typeface="BIZ UDPゴシック" panose="020B0400000000000000" pitchFamily="50" charset="-128"/>
              <a:ea typeface="BIZ UDPゴシック" panose="020B0400000000000000" pitchFamily="50" charset="-128"/>
            </a:rPr>
            <a:t>％～</a:t>
          </a:r>
          <a:r>
            <a:rPr kumimoji="1" lang="en-US" altLang="ja-JP" sz="800" b="1">
              <a:solidFill>
                <a:srgbClr val="0070C0"/>
              </a:solidFill>
              <a:latin typeface="BIZ UDPゴシック" panose="020B0400000000000000" pitchFamily="50" charset="-128"/>
              <a:ea typeface="BIZ UDPゴシック" panose="020B0400000000000000" pitchFamily="50" charset="-128"/>
            </a:rPr>
            <a:t>10</a:t>
          </a:r>
          <a:r>
            <a:rPr kumimoji="1" lang="ja-JP" altLang="en-US" sz="800" b="1">
              <a:solidFill>
                <a:srgbClr val="0070C0"/>
              </a:solidFill>
              <a:latin typeface="BIZ UDPゴシック" panose="020B0400000000000000" pitchFamily="50" charset="-128"/>
              <a:ea typeface="BIZ UDPゴシック" panose="020B0400000000000000" pitchFamily="50" charset="-128"/>
            </a:rPr>
            <a:t>％台前半</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（介護保険）</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en-US" altLang="ja-JP" sz="800" b="1">
              <a:solidFill>
                <a:srgbClr val="0070C0"/>
              </a:solidFill>
              <a:latin typeface="BIZ UDPゴシック" panose="020B0400000000000000" pitchFamily="50" charset="-128"/>
              <a:ea typeface="BIZ UDPゴシック" panose="020B0400000000000000" pitchFamily="50" charset="-128"/>
            </a:rPr>
            <a:t>40</a:t>
          </a:r>
          <a:r>
            <a:rPr kumimoji="1" lang="ja-JP" altLang="en-US" sz="800" b="1">
              <a:solidFill>
                <a:srgbClr val="0070C0"/>
              </a:solidFill>
              <a:latin typeface="BIZ UDPゴシック" panose="020B0400000000000000" pitchFamily="50" charset="-128"/>
              <a:ea typeface="BIZ UDPゴシック" panose="020B0400000000000000" pitchFamily="50" charset="-128"/>
            </a:rPr>
            <a:t>歳以上が対象となり、健康保険同様、労使で折半。保険料率は約</a:t>
          </a:r>
          <a:r>
            <a:rPr kumimoji="1" lang="en-US" altLang="ja-JP" sz="800" b="1">
              <a:solidFill>
                <a:srgbClr val="0070C0"/>
              </a:solidFill>
              <a:latin typeface="BIZ UDPゴシック" panose="020B0400000000000000" pitchFamily="50" charset="-128"/>
              <a:ea typeface="BIZ UDPゴシック" panose="020B0400000000000000" pitchFamily="50" charset="-128"/>
            </a:rPr>
            <a:t>1.5</a:t>
          </a:r>
          <a:r>
            <a:rPr kumimoji="1" lang="ja-JP" altLang="en-US" sz="800" b="1">
              <a:solidFill>
                <a:srgbClr val="0070C0"/>
              </a:solidFill>
              <a:latin typeface="BIZ UDPゴシック" panose="020B0400000000000000" pitchFamily="50" charset="-128"/>
              <a:ea typeface="BIZ UDPゴシック" panose="020B0400000000000000" pitchFamily="50" charset="-128"/>
            </a:rPr>
            <a:t>～１．８％の範囲。</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（厚生年金保険）</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保険料率は全国一律で固定されており、労使で折半となる。現在の料率は、</a:t>
          </a:r>
          <a:r>
            <a:rPr kumimoji="1" lang="en-US" altLang="ja-JP" sz="800" b="1">
              <a:solidFill>
                <a:srgbClr val="0070C0"/>
              </a:solidFill>
              <a:latin typeface="BIZ UDPゴシック" panose="020B0400000000000000" pitchFamily="50" charset="-128"/>
              <a:ea typeface="BIZ UDPゴシック" panose="020B0400000000000000" pitchFamily="50" charset="-128"/>
            </a:rPr>
            <a:t>18.3</a:t>
          </a:r>
          <a:r>
            <a:rPr kumimoji="1" lang="ja-JP" altLang="en-US" sz="800" b="1">
              <a:solidFill>
                <a:srgbClr val="0070C0"/>
              </a:solidFill>
              <a:latin typeface="BIZ UDPゴシック" panose="020B0400000000000000" pitchFamily="50" charset="-128"/>
              <a:ea typeface="BIZ UDPゴシック" panose="020B0400000000000000" pitchFamily="50" charset="-128"/>
            </a:rPr>
            <a:t>％。</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（子ども子育て拠出金）</a:t>
          </a:r>
          <a:endParaRPr kumimoji="1" lang="en-US" altLang="ja-JP" sz="800" b="1">
            <a:solidFill>
              <a:srgbClr val="0070C0"/>
            </a:solidFill>
            <a:latin typeface="BIZ UDPゴシック" panose="020B0400000000000000" pitchFamily="50" charset="-128"/>
            <a:ea typeface="BIZ UDPゴシック" panose="020B0400000000000000" pitchFamily="50" charset="-128"/>
          </a:endParaRPr>
        </a:p>
        <a:p>
          <a:pPr algn="l"/>
          <a:r>
            <a:rPr kumimoji="1" lang="ja-JP" altLang="en-US" sz="800" b="1">
              <a:solidFill>
                <a:srgbClr val="0070C0"/>
              </a:solidFill>
              <a:latin typeface="BIZ UDPゴシック" panose="020B0400000000000000" pitchFamily="50" charset="-128"/>
              <a:ea typeface="BIZ UDPゴシック" panose="020B0400000000000000" pitchFamily="50" charset="-128"/>
            </a:rPr>
            <a:t>厚生年金に加入している従業員が対象で会社の全額負担。現在の料率は約</a:t>
          </a:r>
          <a:r>
            <a:rPr kumimoji="1" lang="en-US" altLang="ja-JP" sz="800" b="1">
              <a:solidFill>
                <a:srgbClr val="0070C0"/>
              </a:solidFill>
              <a:latin typeface="BIZ UDPゴシック" panose="020B0400000000000000" pitchFamily="50" charset="-128"/>
              <a:ea typeface="BIZ UDPゴシック" panose="020B0400000000000000" pitchFamily="50" charset="-128"/>
            </a:rPr>
            <a:t>0.36</a:t>
          </a:r>
          <a:r>
            <a:rPr kumimoji="1" lang="ja-JP" altLang="en-US" sz="800" b="1">
              <a:solidFill>
                <a:srgbClr val="0070C0"/>
              </a:solidFill>
              <a:latin typeface="BIZ UDPゴシック" panose="020B0400000000000000" pitchFamily="50" charset="-128"/>
              <a:ea typeface="BIZ UDPゴシック" panose="020B0400000000000000" pitchFamily="50" charset="-128"/>
            </a:rPr>
            <a:t>％。（全国一律）</a:t>
          </a:r>
          <a:endParaRPr kumimoji="1" lang="ja-JP" altLang="en-US" sz="1000" b="1">
            <a:solidFill>
              <a:srgbClr val="0070C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3121025</xdr:colOff>
      <xdr:row>0</xdr:row>
      <xdr:rowOff>38100</xdr:rowOff>
    </xdr:from>
    <xdr:to>
      <xdr:col>9</xdr:col>
      <xdr:colOff>3825875</xdr:colOff>
      <xdr:row>2</xdr:row>
      <xdr:rowOff>25400</xdr:rowOff>
    </xdr:to>
    <xdr:sp macro="" textlink="">
      <xdr:nvSpPr>
        <xdr:cNvPr id="3" name="テキスト ボックス 2">
          <a:extLst>
            <a:ext uri="{FF2B5EF4-FFF2-40B4-BE49-F238E27FC236}">
              <a16:creationId xmlns:a16="http://schemas.microsoft.com/office/drawing/2014/main" id="{676B350B-2B93-34B9-BAD8-07594CFB996C}"/>
            </a:ext>
          </a:extLst>
        </xdr:cNvPr>
        <xdr:cNvSpPr txBox="1"/>
      </xdr:nvSpPr>
      <xdr:spPr>
        <a:xfrm>
          <a:off x="17399000" y="38100"/>
          <a:ext cx="704850" cy="3873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BIZ UDPゴシック" panose="020B0400000000000000" pitchFamily="50" charset="-128"/>
              <a:ea typeface="BIZ UDPゴシック" panose="020B0400000000000000" pitchFamily="50" charset="-128"/>
            </a:rPr>
            <a:t>参考</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D694-8B87-42A5-907A-F6493D4EB733}">
  <sheetPr>
    <pageSetUpPr fitToPage="1"/>
  </sheetPr>
  <dimension ref="A1:K43"/>
  <sheetViews>
    <sheetView tabSelected="1" zoomScale="120" zoomScaleNormal="120" workbookViewId="0"/>
  </sheetViews>
  <sheetFormatPr defaultRowHeight="13" x14ac:dyDescent="0.2"/>
  <cols>
    <col min="1" max="1" width="10.1796875" style="1" customWidth="1"/>
    <col min="2" max="2" width="53.6328125" style="1" customWidth="1"/>
    <col min="3" max="3" width="25.453125" style="1" customWidth="1"/>
    <col min="4" max="4" width="1.6328125" style="1" customWidth="1"/>
    <col min="5" max="5" width="12.7265625" style="1" customWidth="1"/>
    <col min="6" max="6" width="2.90625" style="1" customWidth="1"/>
    <col min="7" max="7" width="12.7265625" style="1" customWidth="1"/>
    <col min="8" max="8" width="2.36328125" style="1" customWidth="1"/>
    <col min="9" max="9" width="14.7265625" style="1" customWidth="1"/>
    <col min="10" max="10" width="5.81640625" style="1" customWidth="1"/>
    <col min="11" max="11" width="3.54296875" style="1" customWidth="1"/>
    <col min="12" max="16384" width="8.7265625" style="1"/>
  </cols>
  <sheetData>
    <row r="1" spans="1:10" ht="28.5" customHeight="1" x14ac:dyDescent="0.2"/>
    <row r="2" spans="1:10" ht="15.5" customHeight="1" x14ac:dyDescent="0.2">
      <c r="J2" s="138" t="s">
        <v>207</v>
      </c>
    </row>
    <row r="3" spans="1:10" ht="23" x14ac:dyDescent="0.2">
      <c r="A3" s="18" t="s">
        <v>28</v>
      </c>
    </row>
    <row r="4" spans="1:10" ht="20.5" x14ac:dyDescent="0.2">
      <c r="A4" s="17"/>
      <c r="B4" s="19" t="s">
        <v>29</v>
      </c>
    </row>
    <row r="5" spans="1:10" ht="20.5" x14ac:dyDescent="0.2">
      <c r="A5" s="17"/>
      <c r="B5" s="19"/>
    </row>
    <row r="6" spans="1:10" ht="16" x14ac:dyDescent="0.2">
      <c r="A6" s="135" t="s">
        <v>205</v>
      </c>
      <c r="B6" s="136"/>
      <c r="C6" s="135" t="s">
        <v>208</v>
      </c>
      <c r="D6" s="136"/>
      <c r="E6" s="136"/>
      <c r="F6" s="136"/>
    </row>
    <row r="7" spans="1:10" ht="4.5" customHeight="1" x14ac:dyDescent="0.2">
      <c r="A7" s="135"/>
      <c r="B7" s="137"/>
    </row>
    <row r="8" spans="1:10" ht="16" x14ac:dyDescent="0.2">
      <c r="A8" s="135" t="s">
        <v>206</v>
      </c>
      <c r="B8" s="136"/>
    </row>
    <row r="9" spans="1:10" ht="7" customHeight="1" x14ac:dyDescent="0.2">
      <c r="A9" s="17"/>
      <c r="B9" s="19"/>
    </row>
    <row r="10" spans="1:10" ht="13.5" thickBot="1" x14ac:dyDescent="0.25">
      <c r="C10" s="9" t="s">
        <v>12</v>
      </c>
      <c r="E10" s="7" t="s">
        <v>33</v>
      </c>
    </row>
    <row r="11" spans="1:10" x14ac:dyDescent="0.2">
      <c r="A11" s="139"/>
      <c r="B11" s="140" t="s">
        <v>21</v>
      </c>
      <c r="C11" s="142" t="s">
        <v>5</v>
      </c>
    </row>
    <row r="12" spans="1:10" x14ac:dyDescent="0.2">
      <c r="A12" s="139"/>
      <c r="B12" s="141"/>
      <c r="C12" s="143"/>
    </row>
    <row r="13" spans="1:10" ht="13" customHeight="1" x14ac:dyDescent="0.2">
      <c r="B13" s="160" t="s">
        <v>0</v>
      </c>
      <c r="C13" s="163">
        <v>0</v>
      </c>
    </row>
    <row r="14" spans="1:10" ht="13" customHeight="1" x14ac:dyDescent="0.2">
      <c r="B14" s="161"/>
      <c r="C14" s="164"/>
    </row>
    <row r="15" spans="1:10" x14ac:dyDescent="0.2">
      <c r="B15" s="161"/>
      <c r="C15" s="164"/>
    </row>
    <row r="16" spans="1:10" x14ac:dyDescent="0.2">
      <c r="B16" s="162"/>
      <c r="C16" s="165"/>
    </row>
    <row r="17" spans="2:11" x14ac:dyDescent="0.2">
      <c r="B17" s="145" t="s">
        <v>1</v>
      </c>
      <c r="C17" s="148">
        <f>E19*G19</f>
        <v>0</v>
      </c>
    </row>
    <row r="18" spans="2:11" x14ac:dyDescent="0.2">
      <c r="B18" s="146"/>
      <c r="C18" s="149"/>
      <c r="E18" s="6" t="s">
        <v>6</v>
      </c>
      <c r="G18" s="6" t="s">
        <v>7</v>
      </c>
    </row>
    <row r="19" spans="2:11" x14ac:dyDescent="0.2">
      <c r="B19" s="3" t="s">
        <v>2</v>
      </c>
      <c r="C19" s="149"/>
      <c r="E19" s="20"/>
      <c r="F19" s="2" t="s">
        <v>8</v>
      </c>
      <c r="G19" s="21"/>
      <c r="H19" s="6"/>
    </row>
    <row r="20" spans="2:11" x14ac:dyDescent="0.2">
      <c r="B20" s="4" t="s">
        <v>14</v>
      </c>
      <c r="C20" s="150"/>
      <c r="E20" s="7" t="s">
        <v>24</v>
      </c>
      <c r="H20" s="10"/>
    </row>
    <row r="21" spans="2:11" ht="13" customHeight="1" x14ac:dyDescent="0.2">
      <c r="B21" s="145" t="s">
        <v>3</v>
      </c>
      <c r="C21" s="148">
        <f>E23*G23</f>
        <v>0</v>
      </c>
      <c r="I21" s="8" t="s">
        <v>17</v>
      </c>
      <c r="J21" s="22"/>
      <c r="K21" s="8" t="s">
        <v>19</v>
      </c>
    </row>
    <row r="22" spans="2:11" ht="13" customHeight="1" x14ac:dyDescent="0.2">
      <c r="B22" s="146"/>
      <c r="C22" s="149"/>
      <c r="E22" s="6" t="s">
        <v>11</v>
      </c>
      <c r="F22" s="7"/>
      <c r="G22" s="6" t="s">
        <v>13</v>
      </c>
      <c r="I22" s="8" t="s">
        <v>15</v>
      </c>
      <c r="J22" s="23"/>
      <c r="K22" s="8" t="s">
        <v>19</v>
      </c>
    </row>
    <row r="23" spans="2:11" x14ac:dyDescent="0.2">
      <c r="B23" s="146"/>
      <c r="C23" s="149"/>
      <c r="E23" s="13">
        <f>C17</f>
        <v>0</v>
      </c>
      <c r="F23" s="2" t="s">
        <v>8</v>
      </c>
      <c r="G23" s="15">
        <f>(J21+J22+J23+J24+J25)/100</f>
        <v>0</v>
      </c>
      <c r="H23" s="6"/>
      <c r="I23" s="8" t="s">
        <v>20</v>
      </c>
      <c r="J23" s="23"/>
      <c r="K23" s="8" t="s">
        <v>19</v>
      </c>
    </row>
    <row r="24" spans="2:11" x14ac:dyDescent="0.2">
      <c r="B24" s="147"/>
      <c r="C24" s="150"/>
      <c r="E24" s="7"/>
      <c r="H24" s="12"/>
      <c r="I24" s="8" t="s">
        <v>16</v>
      </c>
      <c r="J24" s="23"/>
      <c r="K24" s="8" t="s">
        <v>19</v>
      </c>
    </row>
    <row r="25" spans="2:11" x14ac:dyDescent="0.2">
      <c r="B25" s="151" t="s">
        <v>26</v>
      </c>
      <c r="C25" s="148">
        <f>E27*G27</f>
        <v>0</v>
      </c>
      <c r="E25" s="16" t="b">
        <v>1</v>
      </c>
      <c r="I25" s="8" t="s">
        <v>18</v>
      </c>
      <c r="J25" s="22"/>
      <c r="K25" s="8" t="s">
        <v>19</v>
      </c>
    </row>
    <row r="26" spans="2:11" x14ac:dyDescent="0.2">
      <c r="B26" s="152"/>
      <c r="C26" s="149"/>
      <c r="E26" s="6" t="s">
        <v>9</v>
      </c>
      <c r="F26" s="7"/>
      <c r="G26" s="6" t="s">
        <v>10</v>
      </c>
    </row>
    <row r="27" spans="2:11" x14ac:dyDescent="0.2">
      <c r="B27" s="3" t="s">
        <v>25</v>
      </c>
      <c r="C27" s="149"/>
      <c r="E27" s="21"/>
      <c r="F27" s="2" t="s">
        <v>8</v>
      </c>
      <c r="G27" s="14">
        <f>G19</f>
        <v>0</v>
      </c>
      <c r="H27" s="6"/>
    </row>
    <row r="28" spans="2:11" x14ac:dyDescent="0.2">
      <c r="B28" s="4" t="s">
        <v>22</v>
      </c>
      <c r="C28" s="150"/>
      <c r="H28" s="10"/>
    </row>
    <row r="29" spans="2:11" ht="13" customHeight="1" x14ac:dyDescent="0.2">
      <c r="B29" s="145" t="s">
        <v>4</v>
      </c>
      <c r="C29" s="149">
        <f>E31*G31/100+I31</f>
        <v>0</v>
      </c>
    </row>
    <row r="30" spans="2:11" ht="13" customHeight="1" x14ac:dyDescent="0.2">
      <c r="B30" s="146"/>
      <c r="C30" s="149"/>
      <c r="E30" s="6" t="s">
        <v>11</v>
      </c>
      <c r="F30" s="7"/>
      <c r="G30" s="6" t="s">
        <v>27</v>
      </c>
      <c r="I30" s="77" t="s">
        <v>182</v>
      </c>
    </row>
    <row r="31" spans="2:11" ht="13" customHeight="1" x14ac:dyDescent="0.2">
      <c r="B31" s="146"/>
      <c r="C31" s="149"/>
      <c r="E31" s="11">
        <f>C17</f>
        <v>0</v>
      </c>
      <c r="F31" s="2" t="s">
        <v>8</v>
      </c>
      <c r="G31" s="21"/>
      <c r="H31" s="6" t="s">
        <v>181</v>
      </c>
      <c r="I31" s="25"/>
    </row>
    <row r="32" spans="2:11" ht="13.5" customHeight="1" thickBot="1" x14ac:dyDescent="0.25">
      <c r="B32" s="5" t="s">
        <v>32</v>
      </c>
      <c r="C32" s="153"/>
      <c r="E32" s="7" t="s">
        <v>23</v>
      </c>
      <c r="H32" s="10"/>
    </row>
    <row r="34" spans="1:3" x14ac:dyDescent="0.2">
      <c r="A34" s="7" t="s">
        <v>30</v>
      </c>
    </row>
    <row r="35" spans="1:3" x14ac:dyDescent="0.2">
      <c r="A35" s="7" t="s">
        <v>31</v>
      </c>
    </row>
    <row r="36" spans="1:3" ht="13.5" thickBot="1" x14ac:dyDescent="0.25">
      <c r="A36" s="7"/>
    </row>
    <row r="37" spans="1:3" ht="13" customHeight="1" thickTop="1" x14ac:dyDescent="0.2">
      <c r="B37" s="154" t="s">
        <v>204</v>
      </c>
      <c r="C37" s="157">
        <f>SUM(C13:C32)</f>
        <v>0</v>
      </c>
    </row>
    <row r="38" spans="1:3" ht="13" customHeight="1" x14ac:dyDescent="0.2">
      <c r="B38" s="155"/>
      <c r="C38" s="158"/>
    </row>
    <row r="39" spans="1:3" x14ac:dyDescent="0.2">
      <c r="B39" s="155"/>
      <c r="C39" s="158"/>
    </row>
    <row r="40" spans="1:3" ht="13.5" thickBot="1" x14ac:dyDescent="0.25">
      <c r="B40" s="156"/>
      <c r="C40" s="159"/>
    </row>
    <row r="41" spans="1:3" ht="5" customHeight="1" thickTop="1" x14ac:dyDescent="0.2"/>
    <row r="42" spans="1:3" ht="13" customHeight="1" x14ac:dyDescent="0.2">
      <c r="A42" s="144"/>
    </row>
    <row r="43" spans="1:3" ht="13.5" customHeight="1" x14ac:dyDescent="0.2">
      <c r="A43" s="144"/>
    </row>
  </sheetData>
  <mergeCells count="16">
    <mergeCell ref="B17:B18"/>
    <mergeCell ref="C17:C20"/>
    <mergeCell ref="A11:A12"/>
    <mergeCell ref="B11:B12"/>
    <mergeCell ref="C11:C12"/>
    <mergeCell ref="B13:B16"/>
    <mergeCell ref="C13:C16"/>
    <mergeCell ref="A42:A43"/>
    <mergeCell ref="B21:B24"/>
    <mergeCell ref="C21:C24"/>
    <mergeCell ref="B25:B26"/>
    <mergeCell ref="C25:C28"/>
    <mergeCell ref="C29:C32"/>
    <mergeCell ref="B29:B31"/>
    <mergeCell ref="B37:B40"/>
    <mergeCell ref="C37:C40"/>
  </mergeCells>
  <phoneticPr fontId="23"/>
  <printOptions horizontalCentered="1" verticalCentered="1"/>
  <pageMargins left="0.19685039370078741" right="0.19685039370078741" top="0.19685039370078741" bottom="0.19685039370078741" header="0" footer="0"/>
  <pageSetup paperSize="9" orientation="landscape" copies="6"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D41C-67AD-4154-A883-F45BC3BD763D}">
  <sheetPr>
    <pageSetUpPr fitToPage="1"/>
  </sheetPr>
  <dimension ref="A1:I24"/>
  <sheetViews>
    <sheetView view="pageBreakPreview" zoomScaleNormal="100" zoomScaleSheetLayoutView="100" workbookViewId="0">
      <selection activeCell="L13" sqref="L13:L14"/>
    </sheetView>
  </sheetViews>
  <sheetFormatPr defaultColWidth="9" defaultRowHeight="11.5" x14ac:dyDescent="0.2"/>
  <cols>
    <col min="1" max="1" width="5.26953125" style="85" customWidth="1"/>
    <col min="2" max="2" width="3" style="79" customWidth="1"/>
    <col min="3" max="3" width="17.7265625" style="79" customWidth="1"/>
    <col min="4" max="4" width="20.7265625" style="79" customWidth="1"/>
    <col min="5" max="5" width="14.08984375" style="79" customWidth="1"/>
    <col min="6" max="6" width="6.36328125" style="85" customWidth="1"/>
    <col min="7" max="7" width="14.08984375" style="79" customWidth="1"/>
    <col min="8" max="8" width="18.1796875" style="79" customWidth="1"/>
    <col min="9" max="9" width="37.1796875" style="79" customWidth="1"/>
    <col min="10" max="16384" width="9" style="79"/>
  </cols>
  <sheetData>
    <row r="1" spans="1:9" ht="16" x14ac:dyDescent="0.2">
      <c r="A1" s="166" t="s">
        <v>194</v>
      </c>
      <c r="B1" s="166"/>
      <c r="C1" s="166"/>
      <c r="D1" s="166"/>
      <c r="E1" s="166"/>
      <c r="F1" s="166"/>
      <c r="G1" s="166"/>
      <c r="H1" s="166"/>
      <c r="I1" s="166"/>
    </row>
    <row r="2" spans="1:9" ht="16.5" thickBot="1" x14ac:dyDescent="0.25">
      <c r="A2" s="78"/>
      <c r="B2" s="78"/>
      <c r="C2" s="78"/>
      <c r="D2" s="78"/>
      <c r="E2" s="78"/>
      <c r="F2" s="78"/>
      <c r="G2" s="78"/>
      <c r="H2" s="78"/>
      <c r="I2" s="78"/>
    </row>
    <row r="3" spans="1:9" s="85" customFormat="1" ht="19.5" customHeight="1" thickBot="1" x14ac:dyDescent="0.25">
      <c r="A3" s="80" t="s">
        <v>193</v>
      </c>
      <c r="B3" s="81" t="s">
        <v>192</v>
      </c>
      <c r="C3" s="82" t="s">
        <v>192</v>
      </c>
      <c r="D3" s="83" t="s">
        <v>191</v>
      </c>
      <c r="E3" s="83" t="s">
        <v>190</v>
      </c>
      <c r="F3" s="83" t="s">
        <v>189</v>
      </c>
      <c r="G3" s="83" t="s">
        <v>188</v>
      </c>
      <c r="H3" s="83" t="s">
        <v>187</v>
      </c>
      <c r="I3" s="84" t="s">
        <v>186</v>
      </c>
    </row>
    <row r="4" spans="1:9" ht="19.5" customHeight="1" thickTop="1" x14ac:dyDescent="0.2">
      <c r="A4" s="86">
        <v>1</v>
      </c>
      <c r="B4" s="87" t="s">
        <v>185</v>
      </c>
      <c r="C4" s="125"/>
      <c r="D4" s="126"/>
      <c r="E4" s="127"/>
      <c r="F4" s="89" t="s">
        <v>184</v>
      </c>
      <c r="G4" s="130"/>
      <c r="H4" s="131">
        <f t="shared" ref="H4:H19" si="0">SUM(ROUND(E4*G4,0))</f>
        <v>0</v>
      </c>
      <c r="I4" s="102"/>
    </row>
    <row r="5" spans="1:9" ht="19.5" customHeight="1" x14ac:dyDescent="0.2">
      <c r="A5" s="90">
        <f t="shared" ref="A5:A19" si="1">A4+1</f>
        <v>2</v>
      </c>
      <c r="B5" s="87"/>
      <c r="C5" s="125"/>
      <c r="D5" s="128"/>
      <c r="E5" s="127"/>
      <c r="F5" s="89" t="s">
        <v>184</v>
      </c>
      <c r="G5" s="130"/>
      <c r="H5" s="131">
        <f t="shared" si="0"/>
        <v>0</v>
      </c>
      <c r="I5" s="103"/>
    </row>
    <row r="6" spans="1:9" ht="19.5" customHeight="1" x14ac:dyDescent="0.2">
      <c r="A6" s="90">
        <f t="shared" si="1"/>
        <v>3</v>
      </c>
      <c r="B6" s="87"/>
      <c r="C6" s="125"/>
      <c r="D6" s="129"/>
      <c r="E6" s="127"/>
      <c r="F6" s="89" t="s">
        <v>184</v>
      </c>
      <c r="G6" s="130"/>
      <c r="H6" s="131">
        <f t="shared" si="0"/>
        <v>0</v>
      </c>
      <c r="I6" s="103"/>
    </row>
    <row r="7" spans="1:9" ht="19.5" customHeight="1" x14ac:dyDescent="0.2">
      <c r="A7" s="90">
        <f t="shared" si="1"/>
        <v>4</v>
      </c>
      <c r="B7" s="87"/>
      <c r="C7" s="125"/>
      <c r="D7" s="129"/>
      <c r="E7" s="127"/>
      <c r="F7" s="89" t="s">
        <v>184</v>
      </c>
      <c r="G7" s="130"/>
      <c r="H7" s="131">
        <f t="shared" si="0"/>
        <v>0</v>
      </c>
      <c r="I7" s="103"/>
    </row>
    <row r="8" spans="1:9" ht="19.5" customHeight="1" x14ac:dyDescent="0.2">
      <c r="A8" s="90">
        <f t="shared" si="1"/>
        <v>5</v>
      </c>
      <c r="B8" s="87"/>
      <c r="C8" s="125"/>
      <c r="D8" s="128"/>
      <c r="E8" s="127"/>
      <c r="F8" s="89" t="s">
        <v>184</v>
      </c>
      <c r="G8" s="130"/>
      <c r="H8" s="131">
        <f t="shared" si="0"/>
        <v>0</v>
      </c>
      <c r="I8" s="103"/>
    </row>
    <row r="9" spans="1:9" ht="19.5" customHeight="1" x14ac:dyDescent="0.2">
      <c r="A9" s="90">
        <f t="shared" si="1"/>
        <v>6</v>
      </c>
      <c r="B9" s="87"/>
      <c r="C9" s="88"/>
      <c r="D9" s="104"/>
      <c r="E9" s="113"/>
      <c r="F9" s="89" t="s">
        <v>184</v>
      </c>
      <c r="G9" s="98"/>
      <c r="H9" s="131">
        <f t="shared" si="0"/>
        <v>0</v>
      </c>
      <c r="I9" s="103"/>
    </row>
    <row r="10" spans="1:9" ht="19.5" customHeight="1" x14ac:dyDescent="0.2">
      <c r="A10" s="90">
        <f t="shared" si="1"/>
        <v>7</v>
      </c>
      <c r="B10" s="87"/>
      <c r="C10" s="88"/>
      <c r="D10" s="104"/>
      <c r="E10" s="113"/>
      <c r="F10" s="89" t="s">
        <v>184</v>
      </c>
      <c r="G10" s="98"/>
      <c r="H10" s="101">
        <f t="shared" si="0"/>
        <v>0</v>
      </c>
      <c r="I10" s="103"/>
    </row>
    <row r="11" spans="1:9" ht="19.5" customHeight="1" x14ac:dyDescent="0.2">
      <c r="A11" s="90">
        <f t="shared" si="1"/>
        <v>8</v>
      </c>
      <c r="B11" s="87"/>
      <c r="C11" s="88"/>
      <c r="D11" s="104"/>
      <c r="E11" s="113"/>
      <c r="F11" s="89" t="s">
        <v>184</v>
      </c>
      <c r="G11" s="98"/>
      <c r="H11" s="101">
        <f t="shared" si="0"/>
        <v>0</v>
      </c>
      <c r="I11" s="103"/>
    </row>
    <row r="12" spans="1:9" ht="19.5" customHeight="1" x14ac:dyDescent="0.2">
      <c r="A12" s="90">
        <f t="shared" si="1"/>
        <v>9</v>
      </c>
      <c r="B12" s="91"/>
      <c r="C12" s="88"/>
      <c r="D12" s="104"/>
      <c r="E12" s="113"/>
      <c r="F12" s="89" t="s">
        <v>184</v>
      </c>
      <c r="G12" s="98"/>
      <c r="H12" s="101">
        <f t="shared" si="0"/>
        <v>0</v>
      </c>
      <c r="I12" s="103"/>
    </row>
    <row r="13" spans="1:9" ht="19.5" customHeight="1" x14ac:dyDescent="0.2">
      <c r="A13" s="90">
        <f t="shared" si="1"/>
        <v>10</v>
      </c>
      <c r="B13" s="87"/>
      <c r="C13" s="88"/>
      <c r="D13" s="104"/>
      <c r="E13" s="113"/>
      <c r="F13" s="89" t="s">
        <v>184</v>
      </c>
      <c r="G13" s="98"/>
      <c r="H13" s="101">
        <f t="shared" si="0"/>
        <v>0</v>
      </c>
      <c r="I13" s="103"/>
    </row>
    <row r="14" spans="1:9" ht="19.5" customHeight="1" x14ac:dyDescent="0.2">
      <c r="A14" s="90">
        <f t="shared" si="1"/>
        <v>11</v>
      </c>
      <c r="B14" s="87"/>
      <c r="C14" s="88"/>
      <c r="D14" s="104"/>
      <c r="E14" s="113"/>
      <c r="F14" s="89" t="s">
        <v>184</v>
      </c>
      <c r="G14" s="98"/>
      <c r="H14" s="101">
        <f t="shared" si="0"/>
        <v>0</v>
      </c>
      <c r="I14" s="103"/>
    </row>
    <row r="15" spans="1:9" ht="19.5" customHeight="1" x14ac:dyDescent="0.2">
      <c r="A15" s="90">
        <f t="shared" si="1"/>
        <v>12</v>
      </c>
      <c r="B15" s="91"/>
      <c r="C15" s="88"/>
      <c r="D15" s="104"/>
      <c r="E15" s="113"/>
      <c r="F15" s="89" t="s">
        <v>184</v>
      </c>
      <c r="G15" s="98"/>
      <c r="H15" s="101">
        <f t="shared" si="0"/>
        <v>0</v>
      </c>
      <c r="I15" s="103"/>
    </row>
    <row r="16" spans="1:9" ht="19.5" customHeight="1" x14ac:dyDescent="0.2">
      <c r="A16" s="90">
        <f t="shared" si="1"/>
        <v>13</v>
      </c>
      <c r="B16" s="91"/>
      <c r="C16" s="88"/>
      <c r="D16" s="104"/>
      <c r="E16" s="113"/>
      <c r="F16" s="89" t="s">
        <v>184</v>
      </c>
      <c r="G16" s="98"/>
      <c r="H16" s="101">
        <f t="shared" si="0"/>
        <v>0</v>
      </c>
      <c r="I16" s="103"/>
    </row>
    <row r="17" spans="1:9" ht="19.5" customHeight="1" x14ac:dyDescent="0.2">
      <c r="A17" s="90">
        <f t="shared" si="1"/>
        <v>14</v>
      </c>
      <c r="B17" s="87"/>
      <c r="C17" s="88"/>
      <c r="D17" s="104"/>
      <c r="E17" s="113"/>
      <c r="F17" s="89" t="s">
        <v>184</v>
      </c>
      <c r="G17" s="98"/>
      <c r="H17" s="101">
        <f t="shared" si="0"/>
        <v>0</v>
      </c>
      <c r="I17" s="103"/>
    </row>
    <row r="18" spans="1:9" ht="19.5" customHeight="1" x14ac:dyDescent="0.2">
      <c r="A18" s="92">
        <f t="shared" si="1"/>
        <v>15</v>
      </c>
      <c r="B18" s="93"/>
      <c r="C18" s="94"/>
      <c r="D18" s="105"/>
      <c r="E18" s="113"/>
      <c r="F18" s="89" t="s">
        <v>184</v>
      </c>
      <c r="G18" s="98"/>
      <c r="H18" s="101">
        <f t="shared" si="0"/>
        <v>0</v>
      </c>
      <c r="I18" s="106"/>
    </row>
    <row r="19" spans="1:9" ht="19.5" customHeight="1" x14ac:dyDescent="0.2">
      <c r="A19" s="92">
        <f t="shared" si="1"/>
        <v>16</v>
      </c>
      <c r="B19" s="93"/>
      <c r="C19" s="94"/>
      <c r="D19" s="105"/>
      <c r="E19" s="113"/>
      <c r="F19" s="89" t="s">
        <v>184</v>
      </c>
      <c r="G19" s="98"/>
      <c r="H19" s="101">
        <f t="shared" si="0"/>
        <v>0</v>
      </c>
      <c r="I19" s="106"/>
    </row>
    <row r="20" spans="1:9" ht="19.5" customHeight="1" x14ac:dyDescent="0.2">
      <c r="A20" s="92">
        <f t="shared" ref="A20:A23" si="2">A19+1</f>
        <v>17</v>
      </c>
      <c r="B20" s="93"/>
      <c r="C20" s="94"/>
      <c r="D20" s="105"/>
      <c r="E20" s="114"/>
      <c r="F20" s="89" t="s">
        <v>184</v>
      </c>
      <c r="G20" s="99"/>
      <c r="H20" s="101">
        <f t="shared" ref="H20:H23" si="3">SUM(ROUND(E20*G20,0))</f>
        <v>0</v>
      </c>
      <c r="I20" s="106"/>
    </row>
    <row r="21" spans="1:9" ht="19.5" customHeight="1" x14ac:dyDescent="0.2">
      <c r="A21" s="92">
        <f t="shared" si="2"/>
        <v>18</v>
      </c>
      <c r="B21" s="93"/>
      <c r="C21" s="94"/>
      <c r="D21" s="105"/>
      <c r="E21" s="114"/>
      <c r="F21" s="89" t="s">
        <v>184</v>
      </c>
      <c r="G21" s="99"/>
      <c r="H21" s="101">
        <f t="shared" si="3"/>
        <v>0</v>
      </c>
      <c r="I21" s="106"/>
    </row>
    <row r="22" spans="1:9" ht="19.5" customHeight="1" x14ac:dyDescent="0.2">
      <c r="A22" s="92">
        <f t="shared" si="2"/>
        <v>19</v>
      </c>
      <c r="B22" s="93"/>
      <c r="C22" s="94"/>
      <c r="D22" s="105"/>
      <c r="E22" s="114"/>
      <c r="F22" s="89" t="s">
        <v>184</v>
      </c>
      <c r="G22" s="99"/>
      <c r="H22" s="101">
        <f t="shared" si="3"/>
        <v>0</v>
      </c>
      <c r="I22" s="106"/>
    </row>
    <row r="23" spans="1:9" ht="19.5" customHeight="1" x14ac:dyDescent="0.2">
      <c r="A23" s="92">
        <f t="shared" si="2"/>
        <v>20</v>
      </c>
      <c r="B23" s="95"/>
      <c r="C23" s="96"/>
      <c r="D23" s="97"/>
      <c r="E23" s="115"/>
      <c r="F23" s="89" t="s">
        <v>184</v>
      </c>
      <c r="G23" s="100"/>
      <c r="H23" s="107">
        <f t="shared" si="3"/>
        <v>0</v>
      </c>
      <c r="I23" s="108"/>
    </row>
    <row r="24" spans="1:9" ht="19.5" customHeight="1" thickBot="1" x14ac:dyDescent="0.25">
      <c r="A24" s="167" t="s">
        <v>183</v>
      </c>
      <c r="B24" s="168"/>
      <c r="C24" s="169"/>
      <c r="D24" s="119"/>
      <c r="E24" s="132">
        <f>SUM(E4:E23)</f>
        <v>0</v>
      </c>
      <c r="F24" s="120" t="s">
        <v>203</v>
      </c>
      <c r="G24" s="121"/>
      <c r="H24" s="133">
        <f>SUM(H4:H23)</f>
        <v>0</v>
      </c>
      <c r="I24" s="134" t="e">
        <f>H24/E24</f>
        <v>#DIV/0!</v>
      </c>
    </row>
  </sheetData>
  <mergeCells count="2">
    <mergeCell ref="A1:I1"/>
    <mergeCell ref="A24:C24"/>
  </mergeCells>
  <phoneticPr fontId="23"/>
  <pageMargins left="0.70866141732283472" right="0.70866141732283472" top="1.3779527559055118"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D5C32-598F-4D11-97E6-822FEC565141}">
  <sheetPr>
    <pageSetUpPr fitToPage="1"/>
  </sheetPr>
  <dimension ref="A1:K43"/>
  <sheetViews>
    <sheetView topLeftCell="A21" zoomScale="120" zoomScaleNormal="120" workbookViewId="0">
      <selection activeCell="B54" sqref="B54"/>
    </sheetView>
  </sheetViews>
  <sheetFormatPr defaultRowHeight="13" x14ac:dyDescent="0.2"/>
  <cols>
    <col min="1" max="1" width="10.1796875" style="1" customWidth="1"/>
    <col min="2" max="2" width="53.6328125" style="1" customWidth="1"/>
    <col min="3" max="3" width="25.453125" style="1" customWidth="1"/>
    <col min="4" max="4" width="1.6328125" style="1" customWidth="1"/>
    <col min="5" max="5" width="12.7265625" style="1" customWidth="1"/>
    <col min="6" max="6" width="2.90625" style="1" customWidth="1"/>
    <col min="7" max="7" width="12.7265625" style="1" customWidth="1"/>
    <col min="8" max="8" width="2.36328125" style="1" customWidth="1"/>
    <col min="9" max="9" width="14.7265625" style="1" customWidth="1"/>
    <col min="10" max="10" width="5.81640625" style="1" customWidth="1"/>
    <col min="11" max="11" width="3.54296875" style="1" customWidth="1"/>
    <col min="12" max="16384" width="8.7265625" style="1"/>
  </cols>
  <sheetData>
    <row r="1" spans="1:10" ht="28.5" customHeight="1" x14ac:dyDescent="0.2"/>
    <row r="2" spans="1:10" ht="15.5" customHeight="1" x14ac:dyDescent="0.2">
      <c r="J2" s="138" t="s">
        <v>207</v>
      </c>
    </row>
    <row r="3" spans="1:10" ht="23" x14ac:dyDescent="0.2">
      <c r="A3" s="18" t="s">
        <v>28</v>
      </c>
    </row>
    <row r="4" spans="1:10" ht="20.5" x14ac:dyDescent="0.2">
      <c r="A4" s="17"/>
      <c r="B4" s="19" t="s">
        <v>29</v>
      </c>
    </row>
    <row r="5" spans="1:10" ht="20.5" x14ac:dyDescent="0.2">
      <c r="A5" s="17"/>
      <c r="B5" s="19"/>
    </row>
    <row r="6" spans="1:10" ht="16" x14ac:dyDescent="0.2">
      <c r="A6" s="135" t="s">
        <v>205</v>
      </c>
      <c r="B6" s="136"/>
      <c r="C6" s="135" t="s">
        <v>208</v>
      </c>
      <c r="D6" s="136"/>
      <c r="E6" s="136"/>
      <c r="F6" s="136"/>
    </row>
    <row r="7" spans="1:10" ht="4.5" customHeight="1" x14ac:dyDescent="0.2">
      <c r="A7" s="135"/>
      <c r="B7" s="137"/>
    </row>
    <row r="8" spans="1:10" ht="16" x14ac:dyDescent="0.2">
      <c r="A8" s="135" t="s">
        <v>206</v>
      </c>
      <c r="B8" s="136"/>
    </row>
    <row r="9" spans="1:10" ht="7" customHeight="1" x14ac:dyDescent="0.2">
      <c r="A9" s="17"/>
      <c r="B9" s="19"/>
    </row>
    <row r="10" spans="1:10" ht="13.5" thickBot="1" x14ac:dyDescent="0.25">
      <c r="C10" s="9" t="s">
        <v>12</v>
      </c>
      <c r="E10" s="7" t="s">
        <v>33</v>
      </c>
    </row>
    <row r="11" spans="1:10" x14ac:dyDescent="0.2">
      <c r="A11" s="139"/>
      <c r="B11" s="140" t="s">
        <v>21</v>
      </c>
      <c r="C11" s="142" t="s">
        <v>5</v>
      </c>
    </row>
    <row r="12" spans="1:10" x14ac:dyDescent="0.2">
      <c r="A12" s="139"/>
      <c r="B12" s="141"/>
      <c r="C12" s="143"/>
    </row>
    <row r="13" spans="1:10" ht="13" customHeight="1" x14ac:dyDescent="0.2">
      <c r="B13" s="160" t="s">
        <v>0</v>
      </c>
      <c r="C13" s="170">
        <v>70000000</v>
      </c>
    </row>
    <row r="14" spans="1:10" ht="13" customHeight="1" x14ac:dyDescent="0.2">
      <c r="B14" s="161"/>
      <c r="C14" s="171"/>
    </row>
    <row r="15" spans="1:10" x14ac:dyDescent="0.2">
      <c r="B15" s="161"/>
      <c r="C15" s="171"/>
    </row>
    <row r="16" spans="1:10" x14ac:dyDescent="0.2">
      <c r="B16" s="162"/>
      <c r="C16" s="172"/>
    </row>
    <row r="17" spans="2:11" x14ac:dyDescent="0.2">
      <c r="B17" s="145" t="s">
        <v>1</v>
      </c>
      <c r="C17" s="148">
        <f>E19*G19</f>
        <v>37050000</v>
      </c>
    </row>
    <row r="18" spans="2:11" x14ac:dyDescent="0.2">
      <c r="B18" s="146"/>
      <c r="C18" s="149"/>
      <c r="E18" s="6" t="s">
        <v>6</v>
      </c>
      <c r="G18" s="6" t="s">
        <v>7</v>
      </c>
    </row>
    <row r="19" spans="2:11" x14ac:dyDescent="0.2">
      <c r="B19" s="3" t="s">
        <v>2</v>
      </c>
      <c r="C19" s="149"/>
      <c r="E19" s="24">
        <v>24700</v>
      </c>
      <c r="F19" s="2" t="s">
        <v>8</v>
      </c>
      <c r="G19" s="24">
        <v>1500</v>
      </c>
      <c r="H19" s="6"/>
    </row>
    <row r="20" spans="2:11" x14ac:dyDescent="0.2">
      <c r="B20" s="4" t="s">
        <v>14</v>
      </c>
      <c r="C20" s="150"/>
      <c r="E20" s="7" t="s">
        <v>24</v>
      </c>
      <c r="H20" s="10"/>
    </row>
    <row r="21" spans="2:11" ht="13" customHeight="1" x14ac:dyDescent="0.2">
      <c r="B21" s="145" t="s">
        <v>3</v>
      </c>
      <c r="C21" s="148">
        <f>E23*G23</f>
        <v>6065085</v>
      </c>
      <c r="I21" s="8" t="s">
        <v>17</v>
      </c>
      <c r="J21" s="26">
        <v>1.1000000000000001</v>
      </c>
      <c r="K21" s="8" t="s">
        <v>19</v>
      </c>
    </row>
    <row r="22" spans="2:11" ht="13" customHeight="1" x14ac:dyDescent="0.2">
      <c r="B22" s="146"/>
      <c r="C22" s="149"/>
      <c r="E22" s="6" t="s">
        <v>11</v>
      </c>
      <c r="F22" s="7"/>
      <c r="G22" s="6" t="s">
        <v>13</v>
      </c>
      <c r="I22" s="8" t="s">
        <v>15</v>
      </c>
      <c r="J22" s="27">
        <v>4.96</v>
      </c>
      <c r="K22" s="8" t="s">
        <v>19</v>
      </c>
    </row>
    <row r="23" spans="2:11" x14ac:dyDescent="0.2">
      <c r="B23" s="146"/>
      <c r="C23" s="149"/>
      <c r="E23" s="13">
        <f>C17</f>
        <v>37050000</v>
      </c>
      <c r="F23" s="2" t="s">
        <v>8</v>
      </c>
      <c r="G23" s="15">
        <f>(J21+J22+J23+J24+J25)/100</f>
        <v>0.16370000000000001</v>
      </c>
      <c r="H23" s="6"/>
      <c r="I23" s="8" t="s">
        <v>20</v>
      </c>
      <c r="J23" s="27">
        <v>0.8</v>
      </c>
      <c r="K23" s="8" t="s">
        <v>19</v>
      </c>
    </row>
    <row r="24" spans="2:11" x14ac:dyDescent="0.2">
      <c r="B24" s="147"/>
      <c r="C24" s="150"/>
      <c r="E24" s="7"/>
      <c r="H24" s="12"/>
      <c r="I24" s="8" t="s">
        <v>16</v>
      </c>
      <c r="J24" s="27">
        <v>9.15</v>
      </c>
      <c r="K24" s="8" t="s">
        <v>19</v>
      </c>
    </row>
    <row r="25" spans="2:11" x14ac:dyDescent="0.2">
      <c r="B25" s="151" t="s">
        <v>26</v>
      </c>
      <c r="C25" s="148">
        <f>E27*G27</f>
        <v>495000</v>
      </c>
      <c r="E25" s="16" t="b">
        <v>1</v>
      </c>
      <c r="I25" s="8" t="s">
        <v>18</v>
      </c>
      <c r="J25" s="26">
        <v>0.36</v>
      </c>
      <c r="K25" s="8" t="s">
        <v>19</v>
      </c>
    </row>
    <row r="26" spans="2:11" x14ac:dyDescent="0.2">
      <c r="B26" s="152"/>
      <c r="C26" s="149"/>
      <c r="E26" s="6" t="s">
        <v>9</v>
      </c>
      <c r="F26" s="7"/>
      <c r="G26" s="6" t="s">
        <v>10</v>
      </c>
    </row>
    <row r="27" spans="2:11" x14ac:dyDescent="0.2">
      <c r="B27" s="3" t="s">
        <v>25</v>
      </c>
      <c r="C27" s="149"/>
      <c r="E27" s="25">
        <v>330</v>
      </c>
      <c r="F27" s="2" t="s">
        <v>8</v>
      </c>
      <c r="G27" s="11">
        <f>G19</f>
        <v>1500</v>
      </c>
      <c r="H27" s="6"/>
    </row>
    <row r="28" spans="2:11" x14ac:dyDescent="0.2">
      <c r="B28" s="4" t="s">
        <v>22</v>
      </c>
      <c r="C28" s="150"/>
      <c r="H28" s="10"/>
    </row>
    <row r="29" spans="2:11" ht="13" customHeight="1" x14ac:dyDescent="0.2">
      <c r="B29" s="145" t="s">
        <v>4</v>
      </c>
      <c r="C29" s="149">
        <f>E31*G31/100+I31</f>
        <v>3934710</v>
      </c>
    </row>
    <row r="30" spans="2:11" ht="13" customHeight="1" x14ac:dyDescent="0.2">
      <c r="B30" s="146"/>
      <c r="C30" s="149"/>
      <c r="E30" s="6" t="s">
        <v>11</v>
      </c>
      <c r="F30" s="7"/>
      <c r="G30" s="6" t="s">
        <v>27</v>
      </c>
      <c r="I30" s="77" t="s">
        <v>182</v>
      </c>
    </row>
    <row r="31" spans="2:11" x14ac:dyDescent="0.2">
      <c r="B31" s="146"/>
      <c r="C31" s="149"/>
      <c r="E31" s="11">
        <f>C17</f>
        <v>37050000</v>
      </c>
      <c r="F31" s="2" t="s">
        <v>8</v>
      </c>
      <c r="G31" s="25">
        <v>10.62</v>
      </c>
      <c r="H31" s="6" t="s">
        <v>181</v>
      </c>
      <c r="I31" s="25">
        <v>0</v>
      </c>
    </row>
    <row r="32" spans="2:11" ht="13.5" thickBot="1" x14ac:dyDescent="0.25">
      <c r="B32" s="5" t="s">
        <v>32</v>
      </c>
      <c r="C32" s="153"/>
      <c r="E32" s="7" t="s">
        <v>23</v>
      </c>
      <c r="H32" s="10"/>
    </row>
    <row r="34" spans="1:3" x14ac:dyDescent="0.2">
      <c r="A34" s="7" t="s">
        <v>30</v>
      </c>
    </row>
    <row r="35" spans="1:3" x14ac:dyDescent="0.2">
      <c r="A35" s="7" t="s">
        <v>31</v>
      </c>
    </row>
    <row r="36" spans="1:3" ht="13.5" thickBot="1" x14ac:dyDescent="0.25">
      <c r="A36" s="7"/>
    </row>
    <row r="37" spans="1:3" ht="13" customHeight="1" thickTop="1" x14ac:dyDescent="0.2">
      <c r="B37" s="154" t="s">
        <v>204</v>
      </c>
      <c r="C37" s="157">
        <f>SUM(C13:C32)</f>
        <v>117544795</v>
      </c>
    </row>
    <row r="38" spans="1:3" ht="13" customHeight="1" x14ac:dyDescent="0.2">
      <c r="B38" s="155"/>
      <c r="C38" s="158"/>
    </row>
    <row r="39" spans="1:3" x14ac:dyDescent="0.2">
      <c r="B39" s="155"/>
      <c r="C39" s="158"/>
    </row>
    <row r="40" spans="1:3" ht="13.5" thickBot="1" x14ac:dyDescent="0.25">
      <c r="B40" s="156"/>
      <c r="C40" s="159"/>
    </row>
    <row r="41" spans="1:3" ht="5" customHeight="1" thickTop="1" x14ac:dyDescent="0.2"/>
    <row r="42" spans="1:3" ht="13" customHeight="1" x14ac:dyDescent="0.2">
      <c r="A42" s="144"/>
    </row>
    <row r="43" spans="1:3" ht="13.5" customHeight="1" x14ac:dyDescent="0.2">
      <c r="A43" s="144"/>
    </row>
  </sheetData>
  <mergeCells count="16">
    <mergeCell ref="A42:A43"/>
    <mergeCell ref="B21:B24"/>
    <mergeCell ref="C21:C24"/>
    <mergeCell ref="B25:B26"/>
    <mergeCell ref="C25:C28"/>
    <mergeCell ref="B29:B31"/>
    <mergeCell ref="C29:C32"/>
    <mergeCell ref="B37:B40"/>
    <mergeCell ref="C37:C40"/>
    <mergeCell ref="B17:B18"/>
    <mergeCell ref="C17:C20"/>
    <mergeCell ref="A11:A12"/>
    <mergeCell ref="B11:B12"/>
    <mergeCell ref="C11:C12"/>
    <mergeCell ref="B13:B16"/>
    <mergeCell ref="C13:C16"/>
  </mergeCells>
  <phoneticPr fontId="23"/>
  <printOptions horizontalCentered="1" verticalCentered="1"/>
  <pageMargins left="0" right="0" top="0" bottom="0" header="0" footer="0"/>
  <pageSetup paperSize="9" scale="92" orientation="landscape" copies="6"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AF557-C443-4D83-BFDE-FE9C1D77333F}">
  <sheetPr>
    <pageSetUpPr fitToPage="1"/>
  </sheetPr>
  <dimension ref="A1:I24"/>
  <sheetViews>
    <sheetView view="pageBreakPreview" zoomScaleNormal="100" zoomScaleSheetLayoutView="100" workbookViewId="0">
      <selection activeCell="L13" sqref="L13:L14"/>
    </sheetView>
  </sheetViews>
  <sheetFormatPr defaultColWidth="9" defaultRowHeight="11.5" x14ac:dyDescent="0.2"/>
  <cols>
    <col min="1" max="1" width="5.26953125" style="85" customWidth="1"/>
    <col min="2" max="2" width="3" style="79" customWidth="1"/>
    <col min="3" max="3" width="17.7265625" style="79" customWidth="1"/>
    <col min="4" max="4" width="20.7265625" style="79" customWidth="1"/>
    <col min="5" max="5" width="14.08984375" style="79" customWidth="1"/>
    <col min="6" max="6" width="6.36328125" style="85" customWidth="1"/>
    <col min="7" max="7" width="14.08984375" style="79" customWidth="1"/>
    <col min="8" max="8" width="18.1796875" style="79" customWidth="1"/>
    <col min="9" max="9" width="37.1796875" style="79" customWidth="1"/>
    <col min="10" max="16384" width="9" style="79"/>
  </cols>
  <sheetData>
    <row r="1" spans="1:9" ht="16" x14ac:dyDescent="0.2">
      <c r="A1" s="166" t="s">
        <v>194</v>
      </c>
      <c r="B1" s="166"/>
      <c r="C1" s="166"/>
      <c r="D1" s="166"/>
      <c r="E1" s="166"/>
      <c r="F1" s="166"/>
      <c r="G1" s="166"/>
      <c r="H1" s="166"/>
      <c r="I1" s="166"/>
    </row>
    <row r="2" spans="1:9" ht="16.5" thickBot="1" x14ac:dyDescent="0.25">
      <c r="A2" s="78"/>
      <c r="B2" s="78"/>
      <c r="C2" s="78"/>
      <c r="D2" s="78"/>
      <c r="E2" s="78"/>
      <c r="F2" s="78"/>
      <c r="G2" s="78"/>
      <c r="H2" s="78"/>
      <c r="I2" s="78"/>
    </row>
    <row r="3" spans="1:9" s="85" customFormat="1" ht="19.5" customHeight="1" thickBot="1" x14ac:dyDescent="0.25">
      <c r="A3" s="80" t="s">
        <v>193</v>
      </c>
      <c r="B3" s="81" t="s">
        <v>192</v>
      </c>
      <c r="C3" s="82" t="s">
        <v>192</v>
      </c>
      <c r="D3" s="83" t="s">
        <v>191</v>
      </c>
      <c r="E3" s="83" t="s">
        <v>190</v>
      </c>
      <c r="F3" s="83" t="s">
        <v>189</v>
      </c>
      <c r="G3" s="83" t="s">
        <v>188</v>
      </c>
      <c r="H3" s="83" t="s">
        <v>187</v>
      </c>
      <c r="I3" s="84" t="s">
        <v>186</v>
      </c>
    </row>
    <row r="4" spans="1:9" ht="19.5" customHeight="1" thickTop="1" x14ac:dyDescent="0.2">
      <c r="A4" s="86">
        <v>1</v>
      </c>
      <c r="B4" s="87" t="s">
        <v>185</v>
      </c>
      <c r="C4" s="109" t="s">
        <v>198</v>
      </c>
      <c r="D4" s="116" t="s">
        <v>199</v>
      </c>
      <c r="E4" s="112">
        <v>700</v>
      </c>
      <c r="F4" s="89" t="s">
        <v>184</v>
      </c>
      <c r="G4" s="110">
        <v>25100</v>
      </c>
      <c r="H4" s="111">
        <f t="shared" ref="H4:H19" si="0">SUM(ROUND(E4*G4,0))</f>
        <v>17570000</v>
      </c>
      <c r="I4" s="102"/>
    </row>
    <row r="5" spans="1:9" ht="19.5" customHeight="1" x14ac:dyDescent="0.2">
      <c r="A5" s="90">
        <f t="shared" ref="A5:A19" si="1">A4+1</f>
        <v>2</v>
      </c>
      <c r="B5" s="87"/>
      <c r="C5" s="109" t="s">
        <v>195</v>
      </c>
      <c r="D5" s="117" t="s">
        <v>200</v>
      </c>
      <c r="E5" s="112">
        <v>450</v>
      </c>
      <c r="F5" s="89" t="s">
        <v>184</v>
      </c>
      <c r="G5" s="110">
        <v>21800</v>
      </c>
      <c r="H5" s="111">
        <f t="shared" si="0"/>
        <v>9810000</v>
      </c>
      <c r="I5" s="103"/>
    </row>
    <row r="6" spans="1:9" ht="19.5" customHeight="1" x14ac:dyDescent="0.2">
      <c r="A6" s="90">
        <f t="shared" si="1"/>
        <v>3</v>
      </c>
      <c r="B6" s="87"/>
      <c r="C6" s="109" t="s">
        <v>196</v>
      </c>
      <c r="D6" s="118" t="s">
        <v>201</v>
      </c>
      <c r="E6" s="112">
        <v>200</v>
      </c>
      <c r="F6" s="89" t="s">
        <v>184</v>
      </c>
      <c r="G6" s="110">
        <v>30100</v>
      </c>
      <c r="H6" s="111">
        <f t="shared" si="0"/>
        <v>6020000</v>
      </c>
      <c r="I6" s="103"/>
    </row>
    <row r="7" spans="1:9" ht="19.5" customHeight="1" x14ac:dyDescent="0.2">
      <c r="A7" s="90">
        <f t="shared" si="1"/>
        <v>4</v>
      </c>
      <c r="B7" s="87"/>
      <c r="C7" s="109" t="s">
        <v>197</v>
      </c>
      <c r="D7" s="118" t="s">
        <v>201</v>
      </c>
      <c r="E7" s="112">
        <v>50</v>
      </c>
      <c r="F7" s="89" t="s">
        <v>184</v>
      </c>
      <c r="G7" s="110">
        <v>28500</v>
      </c>
      <c r="H7" s="111">
        <f t="shared" si="0"/>
        <v>1425000</v>
      </c>
      <c r="I7" s="103"/>
    </row>
    <row r="8" spans="1:9" ht="19.5" customHeight="1" x14ac:dyDescent="0.2">
      <c r="A8" s="90">
        <f t="shared" si="1"/>
        <v>5</v>
      </c>
      <c r="B8" s="87"/>
      <c r="C8" s="109" t="s">
        <v>202</v>
      </c>
      <c r="D8" s="117" t="s">
        <v>200</v>
      </c>
      <c r="E8" s="112">
        <v>100</v>
      </c>
      <c r="F8" s="89" t="s">
        <v>184</v>
      </c>
      <c r="G8" s="110">
        <v>22250</v>
      </c>
      <c r="H8" s="111">
        <f t="shared" si="0"/>
        <v>2225000</v>
      </c>
      <c r="I8" s="103"/>
    </row>
    <row r="9" spans="1:9" ht="19.5" customHeight="1" x14ac:dyDescent="0.2">
      <c r="A9" s="90">
        <f t="shared" si="1"/>
        <v>6</v>
      </c>
      <c r="B9" s="87"/>
      <c r="C9" s="88"/>
      <c r="D9" s="104"/>
      <c r="E9" s="113"/>
      <c r="F9" s="89" t="s">
        <v>184</v>
      </c>
      <c r="G9" s="98"/>
      <c r="H9" s="101">
        <f t="shared" si="0"/>
        <v>0</v>
      </c>
      <c r="I9" s="103"/>
    </row>
    <row r="10" spans="1:9" ht="19.5" customHeight="1" x14ac:dyDescent="0.2">
      <c r="A10" s="90">
        <f t="shared" si="1"/>
        <v>7</v>
      </c>
      <c r="B10" s="87"/>
      <c r="C10" s="88"/>
      <c r="D10" s="104"/>
      <c r="E10" s="113"/>
      <c r="F10" s="89" t="s">
        <v>184</v>
      </c>
      <c r="G10" s="98"/>
      <c r="H10" s="101">
        <f t="shared" si="0"/>
        <v>0</v>
      </c>
      <c r="I10" s="103"/>
    </row>
    <row r="11" spans="1:9" ht="19.5" customHeight="1" x14ac:dyDescent="0.2">
      <c r="A11" s="90">
        <f t="shared" si="1"/>
        <v>8</v>
      </c>
      <c r="B11" s="87"/>
      <c r="C11" s="88"/>
      <c r="D11" s="104"/>
      <c r="E11" s="113"/>
      <c r="F11" s="89" t="s">
        <v>184</v>
      </c>
      <c r="G11" s="98"/>
      <c r="H11" s="101">
        <f t="shared" si="0"/>
        <v>0</v>
      </c>
      <c r="I11" s="103"/>
    </row>
    <row r="12" spans="1:9" ht="19.5" customHeight="1" x14ac:dyDescent="0.2">
      <c r="A12" s="90">
        <f t="shared" si="1"/>
        <v>9</v>
      </c>
      <c r="B12" s="91"/>
      <c r="C12" s="88"/>
      <c r="D12" s="104"/>
      <c r="E12" s="113"/>
      <c r="F12" s="89" t="s">
        <v>184</v>
      </c>
      <c r="G12" s="98"/>
      <c r="H12" s="101">
        <f t="shared" si="0"/>
        <v>0</v>
      </c>
      <c r="I12" s="103"/>
    </row>
    <row r="13" spans="1:9" ht="19.5" customHeight="1" x14ac:dyDescent="0.2">
      <c r="A13" s="90">
        <f t="shared" si="1"/>
        <v>10</v>
      </c>
      <c r="B13" s="87"/>
      <c r="C13" s="88"/>
      <c r="D13" s="104"/>
      <c r="E13" s="113"/>
      <c r="F13" s="89" t="s">
        <v>184</v>
      </c>
      <c r="G13" s="98"/>
      <c r="H13" s="101">
        <f t="shared" si="0"/>
        <v>0</v>
      </c>
      <c r="I13" s="103"/>
    </row>
    <row r="14" spans="1:9" ht="19.5" customHeight="1" x14ac:dyDescent="0.2">
      <c r="A14" s="90">
        <f t="shared" si="1"/>
        <v>11</v>
      </c>
      <c r="B14" s="87"/>
      <c r="C14" s="88"/>
      <c r="D14" s="104"/>
      <c r="E14" s="113"/>
      <c r="F14" s="89" t="s">
        <v>184</v>
      </c>
      <c r="G14" s="98"/>
      <c r="H14" s="101">
        <f t="shared" si="0"/>
        <v>0</v>
      </c>
      <c r="I14" s="103"/>
    </row>
    <row r="15" spans="1:9" ht="19.5" customHeight="1" x14ac:dyDescent="0.2">
      <c r="A15" s="90">
        <f t="shared" si="1"/>
        <v>12</v>
      </c>
      <c r="B15" s="91"/>
      <c r="C15" s="88"/>
      <c r="D15" s="104"/>
      <c r="E15" s="113"/>
      <c r="F15" s="89" t="s">
        <v>184</v>
      </c>
      <c r="G15" s="98"/>
      <c r="H15" s="101">
        <f t="shared" si="0"/>
        <v>0</v>
      </c>
      <c r="I15" s="103"/>
    </row>
    <row r="16" spans="1:9" ht="19.5" customHeight="1" x14ac:dyDescent="0.2">
      <c r="A16" s="90">
        <f t="shared" si="1"/>
        <v>13</v>
      </c>
      <c r="B16" s="91"/>
      <c r="C16" s="88"/>
      <c r="D16" s="104"/>
      <c r="E16" s="113"/>
      <c r="F16" s="89" t="s">
        <v>184</v>
      </c>
      <c r="G16" s="98"/>
      <c r="H16" s="101">
        <f t="shared" si="0"/>
        <v>0</v>
      </c>
      <c r="I16" s="103"/>
    </row>
    <row r="17" spans="1:9" ht="19.5" customHeight="1" x14ac:dyDescent="0.2">
      <c r="A17" s="90">
        <f t="shared" si="1"/>
        <v>14</v>
      </c>
      <c r="B17" s="87"/>
      <c r="C17" s="88"/>
      <c r="D17" s="104"/>
      <c r="E17" s="113"/>
      <c r="F17" s="89" t="s">
        <v>184</v>
      </c>
      <c r="G17" s="98"/>
      <c r="H17" s="101">
        <f t="shared" si="0"/>
        <v>0</v>
      </c>
      <c r="I17" s="103"/>
    </row>
    <row r="18" spans="1:9" ht="19.5" customHeight="1" x14ac:dyDescent="0.2">
      <c r="A18" s="92">
        <f t="shared" si="1"/>
        <v>15</v>
      </c>
      <c r="B18" s="93"/>
      <c r="C18" s="94"/>
      <c r="D18" s="105"/>
      <c r="E18" s="113"/>
      <c r="F18" s="89" t="s">
        <v>184</v>
      </c>
      <c r="G18" s="98"/>
      <c r="H18" s="101">
        <f t="shared" si="0"/>
        <v>0</v>
      </c>
      <c r="I18" s="106"/>
    </row>
    <row r="19" spans="1:9" ht="19.5" customHeight="1" x14ac:dyDescent="0.2">
      <c r="A19" s="92">
        <f t="shared" si="1"/>
        <v>16</v>
      </c>
      <c r="B19" s="93"/>
      <c r="C19" s="94"/>
      <c r="D19" s="105"/>
      <c r="E19" s="113"/>
      <c r="F19" s="89" t="s">
        <v>184</v>
      </c>
      <c r="G19" s="98"/>
      <c r="H19" s="101">
        <f t="shared" si="0"/>
        <v>0</v>
      </c>
      <c r="I19" s="106"/>
    </row>
    <row r="20" spans="1:9" ht="19.5" customHeight="1" x14ac:dyDescent="0.2">
      <c r="A20" s="92">
        <f t="shared" ref="A20:A23" si="2">A19+1</f>
        <v>17</v>
      </c>
      <c r="B20" s="93"/>
      <c r="C20" s="94"/>
      <c r="D20" s="105"/>
      <c r="E20" s="114"/>
      <c r="F20" s="89" t="s">
        <v>184</v>
      </c>
      <c r="G20" s="99"/>
      <c r="H20" s="101">
        <f t="shared" ref="H20:H23" si="3">SUM(ROUND(E20*G20,0))</f>
        <v>0</v>
      </c>
      <c r="I20" s="106"/>
    </row>
    <row r="21" spans="1:9" ht="19.5" customHeight="1" x14ac:dyDescent="0.2">
      <c r="A21" s="92">
        <f t="shared" si="2"/>
        <v>18</v>
      </c>
      <c r="B21" s="93"/>
      <c r="C21" s="94"/>
      <c r="D21" s="105"/>
      <c r="E21" s="114"/>
      <c r="F21" s="89" t="s">
        <v>184</v>
      </c>
      <c r="G21" s="99"/>
      <c r="H21" s="101">
        <f t="shared" si="3"/>
        <v>0</v>
      </c>
      <c r="I21" s="106"/>
    </row>
    <row r="22" spans="1:9" ht="19.5" customHeight="1" x14ac:dyDescent="0.2">
      <c r="A22" s="92">
        <f t="shared" si="2"/>
        <v>19</v>
      </c>
      <c r="B22" s="93"/>
      <c r="C22" s="94"/>
      <c r="D22" s="105"/>
      <c r="E22" s="114"/>
      <c r="F22" s="89" t="s">
        <v>184</v>
      </c>
      <c r="G22" s="99"/>
      <c r="H22" s="101">
        <f t="shared" si="3"/>
        <v>0</v>
      </c>
      <c r="I22" s="106"/>
    </row>
    <row r="23" spans="1:9" ht="19.5" customHeight="1" x14ac:dyDescent="0.2">
      <c r="A23" s="92">
        <f t="shared" si="2"/>
        <v>20</v>
      </c>
      <c r="B23" s="95"/>
      <c r="C23" s="96"/>
      <c r="D23" s="97"/>
      <c r="E23" s="115"/>
      <c r="F23" s="89" t="s">
        <v>184</v>
      </c>
      <c r="G23" s="100"/>
      <c r="H23" s="107">
        <f t="shared" si="3"/>
        <v>0</v>
      </c>
      <c r="I23" s="108"/>
    </row>
    <row r="24" spans="1:9" ht="19.5" customHeight="1" thickBot="1" x14ac:dyDescent="0.25">
      <c r="A24" s="167" t="s">
        <v>183</v>
      </c>
      <c r="B24" s="168"/>
      <c r="C24" s="169"/>
      <c r="D24" s="119"/>
      <c r="E24" s="122">
        <f>SUM(E4:E23)</f>
        <v>1500</v>
      </c>
      <c r="F24" s="120" t="s">
        <v>203</v>
      </c>
      <c r="G24" s="121"/>
      <c r="H24" s="123">
        <f>SUM(H4:H23)</f>
        <v>37050000</v>
      </c>
      <c r="I24" s="124">
        <f>H24/E24</f>
        <v>24700</v>
      </c>
    </row>
  </sheetData>
  <mergeCells count="2">
    <mergeCell ref="A1:I1"/>
    <mergeCell ref="A24:C24"/>
  </mergeCells>
  <phoneticPr fontId="23"/>
  <pageMargins left="0.70866141732283472" right="0.70866141732283472" top="1.3779527559055118" bottom="0.7480314960629921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140A0-4579-4C12-B10F-33144430CA39}">
  <sheetPr>
    <pageSetUpPr fitToPage="1"/>
  </sheetPr>
  <dimension ref="A1:J41"/>
  <sheetViews>
    <sheetView topLeftCell="B31" workbookViewId="0">
      <selection activeCell="H15" sqref="H15"/>
    </sheetView>
  </sheetViews>
  <sheetFormatPr defaultRowHeight="13" x14ac:dyDescent="0.2"/>
  <cols>
    <col min="1" max="1" width="5.08984375" style="32" customWidth="1"/>
    <col min="2" max="2" width="49.7265625" style="29" customWidth="1"/>
    <col min="3" max="3" width="11.6328125" style="29" customWidth="1"/>
    <col min="4" max="4" width="10.1796875" style="29" customWidth="1"/>
    <col min="5" max="5" width="21.453125" style="29" customWidth="1"/>
    <col min="6" max="6" width="17" style="29" customWidth="1"/>
    <col min="7" max="7" width="7.90625" style="30" customWidth="1"/>
    <col min="8" max="8" width="19.1796875" style="31" customWidth="1"/>
    <col min="9" max="9" width="62.1796875" style="29" customWidth="1"/>
    <col min="10" max="10" width="55.453125" style="29" customWidth="1"/>
    <col min="11" max="16384" width="8.7265625" style="29"/>
  </cols>
  <sheetData>
    <row r="1" spans="1:10" ht="18.5" x14ac:dyDescent="0.2">
      <c r="A1" s="28" t="s">
        <v>34</v>
      </c>
    </row>
    <row r="3" spans="1:10" ht="15.5" customHeight="1" x14ac:dyDescent="0.2">
      <c r="B3" s="29" t="s">
        <v>35</v>
      </c>
    </row>
    <row r="4" spans="1:10" ht="15.5" customHeight="1" x14ac:dyDescent="0.2">
      <c r="B4" s="29" t="s">
        <v>36</v>
      </c>
    </row>
    <row r="5" spans="1:10" ht="15.5" customHeight="1" x14ac:dyDescent="0.2">
      <c r="B5" s="29" t="s">
        <v>37</v>
      </c>
    </row>
    <row r="6" spans="1:10" ht="15.5" customHeight="1" x14ac:dyDescent="0.2">
      <c r="B6" s="29" t="s">
        <v>38</v>
      </c>
    </row>
    <row r="8" spans="1:10" s="30" customFormat="1" ht="28" customHeight="1" x14ac:dyDescent="0.2">
      <c r="A8" s="33" t="s">
        <v>39</v>
      </c>
      <c r="B8" s="33" t="s">
        <v>40</v>
      </c>
      <c r="C8" s="34"/>
      <c r="D8" s="35"/>
      <c r="E8" s="36"/>
      <c r="F8" s="33" t="s">
        <v>41</v>
      </c>
      <c r="G8" s="33" t="s">
        <v>42</v>
      </c>
      <c r="H8" s="37" t="s">
        <v>43</v>
      </c>
      <c r="I8" s="33" t="s">
        <v>44</v>
      </c>
      <c r="J8" s="33" t="s">
        <v>45</v>
      </c>
    </row>
    <row r="9" spans="1:10" ht="24.5" customHeight="1" x14ac:dyDescent="0.2">
      <c r="A9" s="38" t="s">
        <v>46</v>
      </c>
      <c r="B9" s="39" t="s">
        <v>47</v>
      </c>
      <c r="C9" s="40"/>
      <c r="D9" s="41"/>
      <c r="E9" s="42"/>
      <c r="F9" s="39" t="s">
        <v>48</v>
      </c>
      <c r="G9" s="38" t="s">
        <v>48</v>
      </c>
      <c r="H9" s="43" t="s">
        <v>48</v>
      </c>
      <c r="I9" s="39" t="s">
        <v>48</v>
      </c>
      <c r="J9" s="39" t="s">
        <v>48</v>
      </c>
    </row>
    <row r="10" spans="1:10" ht="51.5" customHeight="1" x14ac:dyDescent="0.2">
      <c r="A10" s="44" t="s">
        <v>49</v>
      </c>
      <c r="B10" s="45" t="s">
        <v>50</v>
      </c>
      <c r="C10" s="46" t="s">
        <v>51</v>
      </c>
      <c r="D10" s="47"/>
      <c r="E10" s="48"/>
      <c r="F10" s="49" t="s">
        <v>52</v>
      </c>
      <c r="G10" s="33" t="s">
        <v>53</v>
      </c>
      <c r="H10" s="50">
        <v>2133</v>
      </c>
      <c r="I10" s="51" t="s">
        <v>54</v>
      </c>
      <c r="J10" s="45" t="s">
        <v>48</v>
      </c>
    </row>
    <row r="11" spans="1:10" ht="37.5" customHeight="1" x14ac:dyDescent="0.2">
      <c r="A11" s="44" t="s">
        <v>55</v>
      </c>
      <c r="B11" s="45" t="s">
        <v>56</v>
      </c>
      <c r="C11" s="46" t="s">
        <v>57</v>
      </c>
      <c r="D11" s="47"/>
      <c r="E11" s="48"/>
      <c r="F11" s="49" t="s">
        <v>58</v>
      </c>
      <c r="G11" s="33" t="s">
        <v>53</v>
      </c>
      <c r="H11" s="50">
        <v>15000</v>
      </c>
      <c r="I11" s="51" t="s">
        <v>59</v>
      </c>
      <c r="J11" s="45" t="s">
        <v>60</v>
      </c>
    </row>
    <row r="12" spans="1:10" ht="24" customHeight="1" x14ac:dyDescent="0.2">
      <c r="A12" s="44" t="s">
        <v>61</v>
      </c>
      <c r="B12" s="45" t="s">
        <v>62</v>
      </c>
      <c r="C12" s="46" t="s">
        <v>63</v>
      </c>
      <c r="D12" s="47"/>
      <c r="E12" s="48"/>
      <c r="F12" s="49" t="s">
        <v>64</v>
      </c>
      <c r="G12" s="33" t="s">
        <v>53</v>
      </c>
      <c r="H12" s="50">
        <v>1800</v>
      </c>
      <c r="I12" s="45" t="s">
        <v>65</v>
      </c>
      <c r="J12" s="45" t="s">
        <v>48</v>
      </c>
    </row>
    <row r="13" spans="1:10" ht="24" customHeight="1" x14ac:dyDescent="0.2">
      <c r="A13" s="44" t="s">
        <v>66</v>
      </c>
      <c r="B13" s="45" t="s">
        <v>67</v>
      </c>
      <c r="C13" s="46" t="s">
        <v>68</v>
      </c>
      <c r="D13" s="47"/>
      <c r="E13" s="48"/>
      <c r="F13" s="49" t="s">
        <v>69</v>
      </c>
      <c r="G13" s="33" t="s">
        <v>70</v>
      </c>
      <c r="H13" s="50">
        <v>12000</v>
      </c>
      <c r="I13" s="45" t="s">
        <v>71</v>
      </c>
      <c r="J13" s="45" t="s">
        <v>48</v>
      </c>
    </row>
    <row r="14" spans="1:10" ht="24" customHeight="1" x14ac:dyDescent="0.2">
      <c r="A14" s="44" t="s">
        <v>72</v>
      </c>
      <c r="B14" s="45" t="s">
        <v>73</v>
      </c>
      <c r="C14" s="46" t="s">
        <v>74</v>
      </c>
      <c r="D14" s="47"/>
      <c r="E14" s="48"/>
      <c r="F14" s="49" t="s">
        <v>75</v>
      </c>
      <c r="G14" s="33" t="s">
        <v>76</v>
      </c>
      <c r="H14" s="50">
        <v>24000</v>
      </c>
      <c r="I14" s="45" t="s">
        <v>77</v>
      </c>
      <c r="J14" s="45" t="s">
        <v>48</v>
      </c>
    </row>
    <row r="15" spans="1:10" ht="24" customHeight="1" x14ac:dyDescent="0.2">
      <c r="A15" s="44" t="s">
        <v>78</v>
      </c>
      <c r="B15" s="45" t="s">
        <v>79</v>
      </c>
      <c r="C15" s="46" t="s">
        <v>80</v>
      </c>
      <c r="D15" s="47"/>
      <c r="E15" s="48"/>
      <c r="F15" s="49" t="s">
        <v>81</v>
      </c>
      <c r="G15" s="33" t="s">
        <v>53</v>
      </c>
      <c r="H15" s="50">
        <v>10000</v>
      </c>
      <c r="I15" s="45" t="s">
        <v>48</v>
      </c>
      <c r="J15" s="45" t="s">
        <v>48</v>
      </c>
    </row>
    <row r="16" spans="1:10" ht="24" customHeight="1" x14ac:dyDescent="0.2">
      <c r="A16" s="44" t="s">
        <v>82</v>
      </c>
      <c r="B16" s="45" t="s">
        <v>83</v>
      </c>
      <c r="C16" s="46" t="s">
        <v>84</v>
      </c>
      <c r="D16" s="47"/>
      <c r="E16" s="48"/>
      <c r="F16" s="49" t="s">
        <v>85</v>
      </c>
      <c r="G16" s="33" t="s">
        <v>86</v>
      </c>
      <c r="H16" s="50">
        <v>667</v>
      </c>
      <c r="I16" s="45" t="s">
        <v>71</v>
      </c>
      <c r="J16" s="45" t="s">
        <v>48</v>
      </c>
    </row>
    <row r="17" spans="1:10" ht="24" customHeight="1" x14ac:dyDescent="0.2">
      <c r="A17" s="44" t="s">
        <v>87</v>
      </c>
      <c r="B17" s="45" t="s">
        <v>88</v>
      </c>
      <c r="C17" s="46" t="s">
        <v>89</v>
      </c>
      <c r="D17" s="47" t="s">
        <v>90</v>
      </c>
      <c r="E17" s="48"/>
      <c r="F17" s="49" t="s">
        <v>91</v>
      </c>
      <c r="G17" s="33" t="s">
        <v>53</v>
      </c>
      <c r="H17" s="50">
        <v>654</v>
      </c>
      <c r="I17" s="45" t="s">
        <v>92</v>
      </c>
      <c r="J17" s="45" t="s">
        <v>48</v>
      </c>
    </row>
    <row r="18" spans="1:10" ht="24" customHeight="1" x14ac:dyDescent="0.2">
      <c r="A18" s="52" t="s">
        <v>93</v>
      </c>
      <c r="B18" s="53" t="s">
        <v>94</v>
      </c>
      <c r="C18" s="54"/>
      <c r="D18" s="55"/>
      <c r="E18" s="56"/>
      <c r="F18" s="57" t="s">
        <v>48</v>
      </c>
      <c r="G18" s="52" t="s">
        <v>48</v>
      </c>
      <c r="H18" s="58"/>
      <c r="I18" s="53" t="s">
        <v>48</v>
      </c>
      <c r="J18" s="53" t="s">
        <v>48</v>
      </c>
    </row>
    <row r="19" spans="1:10" ht="24" customHeight="1" x14ac:dyDescent="0.2">
      <c r="A19" s="57" t="s">
        <v>95</v>
      </c>
      <c r="B19" s="45" t="s">
        <v>96</v>
      </c>
      <c r="C19" s="46" t="s">
        <v>97</v>
      </c>
      <c r="D19" s="47"/>
      <c r="E19" s="48"/>
      <c r="F19" s="75">
        <v>36515</v>
      </c>
      <c r="G19" s="33" t="s">
        <v>98</v>
      </c>
      <c r="H19" s="50">
        <v>913</v>
      </c>
      <c r="I19" s="45" t="s">
        <v>99</v>
      </c>
      <c r="J19" s="45" t="s">
        <v>100</v>
      </c>
    </row>
    <row r="20" spans="1:10" ht="24" customHeight="1" x14ac:dyDescent="0.2">
      <c r="A20" s="57" t="s">
        <v>101</v>
      </c>
      <c r="B20" s="45" t="s">
        <v>102</v>
      </c>
      <c r="C20" s="46" t="s">
        <v>103</v>
      </c>
      <c r="D20" s="47" t="s">
        <v>104</v>
      </c>
      <c r="E20" s="48" t="s">
        <v>105</v>
      </c>
      <c r="F20" s="75">
        <v>3375</v>
      </c>
      <c r="G20" s="33" t="s">
        <v>98</v>
      </c>
      <c r="H20" s="50">
        <v>40500</v>
      </c>
      <c r="I20" s="45" t="s">
        <v>106</v>
      </c>
      <c r="J20" s="45"/>
    </row>
    <row r="21" spans="1:10" ht="24" customHeight="1" x14ac:dyDescent="0.2">
      <c r="A21" s="57" t="s">
        <v>107</v>
      </c>
      <c r="B21" s="45" t="s">
        <v>108</v>
      </c>
      <c r="C21" s="46" t="s">
        <v>71</v>
      </c>
      <c r="D21" s="47"/>
      <c r="E21" s="48"/>
      <c r="F21" s="75">
        <v>3375</v>
      </c>
      <c r="G21" s="33" t="s">
        <v>98</v>
      </c>
      <c r="H21" s="50">
        <v>40500</v>
      </c>
      <c r="I21" s="45" t="s">
        <v>71</v>
      </c>
      <c r="J21" s="45" t="s">
        <v>48</v>
      </c>
    </row>
    <row r="22" spans="1:10" ht="24" customHeight="1" x14ac:dyDescent="0.2">
      <c r="A22" s="57" t="s">
        <v>109</v>
      </c>
      <c r="B22" s="45" t="s">
        <v>110</v>
      </c>
      <c r="C22" s="46" t="s">
        <v>71</v>
      </c>
      <c r="D22" s="47"/>
      <c r="E22" s="48"/>
      <c r="F22" s="75">
        <v>3375</v>
      </c>
      <c r="G22" s="33" t="s">
        <v>98</v>
      </c>
      <c r="H22" s="50">
        <v>40500</v>
      </c>
      <c r="I22" s="45" t="s">
        <v>71</v>
      </c>
      <c r="J22" s="45" t="s">
        <v>48</v>
      </c>
    </row>
    <row r="23" spans="1:10" ht="24" customHeight="1" x14ac:dyDescent="0.2">
      <c r="A23" s="57" t="s">
        <v>111</v>
      </c>
      <c r="B23" s="45" t="s">
        <v>112</v>
      </c>
      <c r="C23" s="46" t="s">
        <v>71</v>
      </c>
      <c r="D23" s="47"/>
      <c r="E23" s="48"/>
      <c r="F23" s="75">
        <v>3375</v>
      </c>
      <c r="G23" s="33" t="s">
        <v>98</v>
      </c>
      <c r="H23" s="50">
        <v>40500</v>
      </c>
      <c r="I23" s="45" t="s">
        <v>71</v>
      </c>
      <c r="J23" s="45" t="s">
        <v>48</v>
      </c>
    </row>
    <row r="24" spans="1:10" ht="24" customHeight="1" x14ac:dyDescent="0.2">
      <c r="A24" s="57" t="s">
        <v>113</v>
      </c>
      <c r="B24" s="45" t="s">
        <v>114</v>
      </c>
      <c r="C24" s="46" t="s">
        <v>115</v>
      </c>
      <c r="D24" s="47" t="s">
        <v>104</v>
      </c>
      <c r="E24" s="48" t="s">
        <v>116</v>
      </c>
      <c r="F24" s="75">
        <v>1125</v>
      </c>
      <c r="G24" s="33" t="s">
        <v>98</v>
      </c>
      <c r="H24" s="50">
        <v>263250</v>
      </c>
      <c r="I24" s="45" t="s">
        <v>117</v>
      </c>
      <c r="J24" s="45"/>
    </row>
    <row r="25" spans="1:10" ht="24" customHeight="1" x14ac:dyDescent="0.2">
      <c r="A25" s="57" t="s">
        <v>118</v>
      </c>
      <c r="B25" s="45" t="s">
        <v>119</v>
      </c>
      <c r="C25" s="46" t="s">
        <v>120</v>
      </c>
      <c r="D25" s="47" t="s">
        <v>121</v>
      </c>
      <c r="E25" s="48"/>
      <c r="F25" s="75">
        <v>75010</v>
      </c>
      <c r="G25" s="33" t="s">
        <v>98</v>
      </c>
      <c r="H25" s="50">
        <v>938</v>
      </c>
      <c r="I25" s="45" t="s">
        <v>122</v>
      </c>
      <c r="J25" s="45" t="s">
        <v>123</v>
      </c>
    </row>
    <row r="26" spans="1:10" ht="24" customHeight="1" x14ac:dyDescent="0.2">
      <c r="A26" s="57" t="s">
        <v>124</v>
      </c>
      <c r="B26" s="45" t="s">
        <v>125</v>
      </c>
      <c r="C26" s="46" t="s">
        <v>120</v>
      </c>
      <c r="D26" s="47" t="s">
        <v>121</v>
      </c>
      <c r="E26" s="48"/>
      <c r="F26" s="75">
        <v>67800</v>
      </c>
      <c r="G26" s="33" t="s">
        <v>98</v>
      </c>
      <c r="H26" s="50">
        <v>848</v>
      </c>
      <c r="I26" s="45" t="s">
        <v>122</v>
      </c>
      <c r="J26" s="45" t="s">
        <v>126</v>
      </c>
    </row>
    <row r="27" spans="1:10" ht="24" customHeight="1" x14ac:dyDescent="0.2">
      <c r="A27" s="57" t="s">
        <v>127</v>
      </c>
      <c r="B27" s="45" t="s">
        <v>128</v>
      </c>
      <c r="C27" s="46" t="s">
        <v>120</v>
      </c>
      <c r="D27" s="47" t="s">
        <v>129</v>
      </c>
      <c r="E27" s="48"/>
      <c r="F27" s="75">
        <v>68350</v>
      </c>
      <c r="G27" s="33" t="s">
        <v>98</v>
      </c>
      <c r="H27" s="50">
        <v>342</v>
      </c>
      <c r="I27" s="45" t="s">
        <v>130</v>
      </c>
      <c r="J27" s="45" t="s">
        <v>131</v>
      </c>
    </row>
    <row r="28" spans="1:10" ht="24" customHeight="1" x14ac:dyDescent="0.2">
      <c r="A28" s="57" t="s">
        <v>132</v>
      </c>
      <c r="B28" s="45" t="s">
        <v>133</v>
      </c>
      <c r="C28" s="46" t="s">
        <v>134</v>
      </c>
      <c r="D28" s="47"/>
      <c r="E28" s="48"/>
      <c r="F28" s="75">
        <v>37505</v>
      </c>
      <c r="G28" s="33" t="s">
        <v>98</v>
      </c>
      <c r="H28" s="50">
        <v>938</v>
      </c>
      <c r="I28" s="45" t="s">
        <v>135</v>
      </c>
      <c r="J28" s="45" t="s">
        <v>136</v>
      </c>
    </row>
    <row r="29" spans="1:10" ht="24" customHeight="1" x14ac:dyDescent="0.2">
      <c r="A29" s="57" t="s">
        <v>137</v>
      </c>
      <c r="B29" s="45" t="s">
        <v>138</v>
      </c>
      <c r="C29" s="46" t="s">
        <v>134</v>
      </c>
      <c r="D29" s="47"/>
      <c r="E29" s="48"/>
      <c r="F29" s="75">
        <v>37505</v>
      </c>
      <c r="G29" s="33" t="s">
        <v>98</v>
      </c>
      <c r="H29" s="50">
        <v>938</v>
      </c>
      <c r="I29" s="45" t="s">
        <v>71</v>
      </c>
      <c r="J29" s="45" t="s">
        <v>136</v>
      </c>
    </row>
    <row r="30" spans="1:10" ht="24" customHeight="1" x14ac:dyDescent="0.2">
      <c r="A30" s="57" t="s">
        <v>139</v>
      </c>
      <c r="B30" s="45" t="s">
        <v>140</v>
      </c>
      <c r="C30" s="46" t="s">
        <v>134</v>
      </c>
      <c r="D30" s="47"/>
      <c r="E30" s="48"/>
      <c r="F30" s="75">
        <v>40400</v>
      </c>
      <c r="G30" s="33" t="s">
        <v>98</v>
      </c>
      <c r="H30" s="50">
        <v>1010</v>
      </c>
      <c r="I30" s="45" t="s">
        <v>71</v>
      </c>
      <c r="J30" s="45" t="s">
        <v>141</v>
      </c>
    </row>
    <row r="31" spans="1:10" ht="24" customHeight="1" x14ac:dyDescent="0.2">
      <c r="A31" s="57" t="s">
        <v>142</v>
      </c>
      <c r="B31" s="45" t="s">
        <v>143</v>
      </c>
      <c r="C31" s="46" t="s">
        <v>134</v>
      </c>
      <c r="D31" s="47" t="s">
        <v>144</v>
      </c>
      <c r="E31" s="48"/>
      <c r="F31" s="75">
        <v>36700</v>
      </c>
      <c r="G31" s="33" t="s">
        <v>98</v>
      </c>
      <c r="H31" s="50">
        <v>3670</v>
      </c>
      <c r="I31" s="45" t="s">
        <v>145</v>
      </c>
      <c r="J31" s="45" t="s">
        <v>146</v>
      </c>
    </row>
    <row r="32" spans="1:10" ht="24" customHeight="1" x14ac:dyDescent="0.2">
      <c r="A32" s="57" t="s">
        <v>147</v>
      </c>
      <c r="B32" s="45" t="s">
        <v>148</v>
      </c>
      <c r="C32" s="46" t="s">
        <v>120</v>
      </c>
      <c r="D32" s="47"/>
      <c r="E32" s="48"/>
      <c r="F32" s="75">
        <v>77500</v>
      </c>
      <c r="G32" s="33" t="s">
        <v>98</v>
      </c>
      <c r="H32" s="50">
        <v>1938</v>
      </c>
      <c r="I32" s="45" t="s">
        <v>149</v>
      </c>
      <c r="J32" s="45" t="s">
        <v>150</v>
      </c>
    </row>
    <row r="33" spans="1:10" ht="24" customHeight="1" x14ac:dyDescent="0.2">
      <c r="A33" s="57" t="s">
        <v>151</v>
      </c>
      <c r="B33" s="45" t="s">
        <v>152</v>
      </c>
      <c r="C33" s="46" t="s">
        <v>153</v>
      </c>
      <c r="D33" s="47" t="s">
        <v>154</v>
      </c>
      <c r="E33" s="48"/>
      <c r="F33" s="75">
        <v>2700</v>
      </c>
      <c r="G33" s="33" t="s">
        <v>98</v>
      </c>
      <c r="H33" s="50">
        <v>10800</v>
      </c>
      <c r="I33" s="45" t="s">
        <v>155</v>
      </c>
      <c r="J33" s="45" t="s">
        <v>48</v>
      </c>
    </row>
    <row r="34" spans="1:10" ht="24" customHeight="1" x14ac:dyDescent="0.2">
      <c r="A34" s="57" t="s">
        <v>156</v>
      </c>
      <c r="B34" s="45" t="s">
        <v>157</v>
      </c>
      <c r="C34" s="46" t="s">
        <v>158</v>
      </c>
      <c r="D34" s="47" t="s">
        <v>104</v>
      </c>
      <c r="E34" s="48" t="s">
        <v>116</v>
      </c>
      <c r="F34" s="75">
        <v>563</v>
      </c>
      <c r="G34" s="33" t="s">
        <v>98</v>
      </c>
      <c r="H34" s="50">
        <v>131742</v>
      </c>
      <c r="I34" s="45" t="s">
        <v>159</v>
      </c>
      <c r="J34" s="45"/>
    </row>
    <row r="35" spans="1:10" ht="24" customHeight="1" x14ac:dyDescent="0.2">
      <c r="A35" s="59" t="s">
        <v>160</v>
      </c>
      <c r="B35" s="60" t="s">
        <v>161</v>
      </c>
      <c r="C35" s="61"/>
      <c r="D35" s="62"/>
      <c r="E35" s="63"/>
      <c r="F35" s="64" t="s">
        <v>48</v>
      </c>
      <c r="G35" s="59" t="s">
        <v>48</v>
      </c>
      <c r="H35" s="65"/>
      <c r="I35" s="60" t="s">
        <v>48</v>
      </c>
      <c r="J35" s="60" t="s">
        <v>48</v>
      </c>
    </row>
    <row r="36" spans="1:10" ht="37.5" customHeight="1" x14ac:dyDescent="0.2">
      <c r="A36" s="64" t="s">
        <v>162</v>
      </c>
      <c r="B36" s="45" t="s">
        <v>163</v>
      </c>
      <c r="C36" s="46" t="s">
        <v>164</v>
      </c>
      <c r="D36" s="47" t="s">
        <v>165</v>
      </c>
      <c r="E36" s="48"/>
      <c r="F36" s="49">
        <v>23400</v>
      </c>
      <c r="G36" s="33" t="s">
        <v>98</v>
      </c>
      <c r="H36" s="50">
        <v>23400</v>
      </c>
      <c r="I36" s="45" t="s">
        <v>166</v>
      </c>
      <c r="J36" s="51" t="s">
        <v>167</v>
      </c>
    </row>
    <row r="37" spans="1:10" ht="24.5" customHeight="1" x14ac:dyDescent="0.2">
      <c r="A37" s="64" t="s">
        <v>168</v>
      </c>
      <c r="B37" s="45" t="s">
        <v>169</v>
      </c>
      <c r="C37" s="46" t="s">
        <v>170</v>
      </c>
      <c r="D37" s="47"/>
      <c r="E37" s="48"/>
      <c r="F37" s="49" t="s">
        <v>69</v>
      </c>
      <c r="G37" s="33" t="s">
        <v>53</v>
      </c>
      <c r="H37" s="50">
        <v>2000</v>
      </c>
      <c r="I37" s="45" t="s">
        <v>171</v>
      </c>
      <c r="J37" s="45" t="s">
        <v>48</v>
      </c>
    </row>
    <row r="38" spans="1:10" ht="25" customHeight="1" x14ac:dyDescent="0.2">
      <c r="A38" s="173" t="s">
        <v>172</v>
      </c>
      <c r="B38" s="174"/>
      <c r="C38" s="174"/>
      <c r="D38" s="174"/>
      <c r="E38" s="174"/>
      <c r="F38" s="174"/>
      <c r="G38" s="175"/>
      <c r="H38" s="66">
        <f>SUM(H10:H37)</f>
        <v>670981</v>
      </c>
      <c r="I38" s="67" t="s">
        <v>48</v>
      </c>
      <c r="J38" s="67" t="s">
        <v>173</v>
      </c>
    </row>
    <row r="40" spans="1:10" ht="37.5" customHeight="1" x14ac:dyDescent="0.2">
      <c r="A40" s="176" t="s">
        <v>174</v>
      </c>
      <c r="B40" s="177"/>
      <c r="C40" s="46" t="s">
        <v>175</v>
      </c>
      <c r="D40" s="47"/>
      <c r="E40" s="48"/>
      <c r="F40" s="49"/>
      <c r="G40" s="33"/>
      <c r="H40" s="50">
        <v>6318000</v>
      </c>
      <c r="I40" s="45" t="s">
        <v>176</v>
      </c>
      <c r="J40" s="51"/>
    </row>
    <row r="41" spans="1:10" ht="37.5" customHeight="1" x14ac:dyDescent="0.2">
      <c r="A41" s="178" t="s">
        <v>177</v>
      </c>
      <c r="B41" s="179"/>
      <c r="C41" s="68" t="s">
        <v>180</v>
      </c>
      <c r="D41" s="69"/>
      <c r="E41" s="70"/>
      <c r="F41" s="71"/>
      <c r="G41" s="72"/>
      <c r="H41" s="76">
        <v>0.1062</v>
      </c>
      <c r="I41" s="73" t="s">
        <v>178</v>
      </c>
      <c r="J41" s="74" t="s">
        <v>179</v>
      </c>
    </row>
  </sheetData>
  <mergeCells count="3">
    <mergeCell ref="A38:G38"/>
    <mergeCell ref="A40:B40"/>
    <mergeCell ref="A41:B41"/>
  </mergeCells>
  <phoneticPr fontId="23"/>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労務費等内訳明細書</vt:lpstr>
      <vt:lpstr>労務費内訳書</vt:lpstr>
      <vt:lpstr>労務費等内訳明細（注意点記載）</vt:lpstr>
      <vt:lpstr>労務費内訳書（記載例）</vt:lpstr>
      <vt:lpstr>「安全衛生経費率」算出表</vt:lpstr>
      <vt:lpstr>労務費内訳書!Print_Area</vt:lpstr>
      <vt:lpstr>'労務費内訳書（記載例）'!Print_Area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松本　正哉</cp:lastModifiedBy>
  <cp:lastPrinted>2026-06-16T23:51:06Z</cp:lastPrinted>
  <dcterms:created xsi:type="dcterms:W3CDTF">2025-04-11T01:22:39Z</dcterms:created>
  <dcterms:modified xsi:type="dcterms:W3CDTF">2026-06-22T05:49:56Z</dcterms:modified>
</cp:coreProperties>
</file>